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tual Budget for 2019-20" sheetId="1" r:id="rId3"/>
  </sheets>
  <definedNames/>
  <calcPr/>
</workbook>
</file>

<file path=xl/sharedStrings.xml><?xml version="1.0" encoding="utf-8"?>
<sst xmlns="http://schemas.openxmlformats.org/spreadsheetml/2006/main" count="107" uniqueCount="107">
  <si>
    <t>Detailed operating budget for 2020-2021</t>
  </si>
  <si>
    <t>KOLB ELEMENTARY PARENT FACULTY CLUB ("KOLB PFC")</t>
  </si>
  <si>
    <t xml:space="preserve">2020-2021 Approved Budget </t>
  </si>
  <si>
    <t xml:space="preserve">2019-2020 Actuals </t>
  </si>
  <si>
    <t>2020-2021 APPROVED Budget</t>
  </si>
  <si>
    <t>Actual Revenue ($)</t>
  </si>
  <si>
    <t>Actual Expenses ($)</t>
  </si>
  <si>
    <t>Actual Net ($)</t>
  </si>
  <si>
    <t>Estimated   Revenue ($)</t>
  </si>
  <si>
    <t>Estimated Expenses ($)</t>
  </si>
  <si>
    <t>Estimated Final Net ($)</t>
  </si>
  <si>
    <t>REVENUE</t>
  </si>
  <si>
    <t>Fundraisers</t>
  </si>
  <si>
    <t>Check-In Donations</t>
  </si>
  <si>
    <t>Spring Fundraiser</t>
  </si>
  <si>
    <t>Cookie Fundraiser</t>
  </si>
  <si>
    <t>School Suppy Fundraiser</t>
  </si>
  <si>
    <t>eScrip</t>
  </si>
  <si>
    <t>Dining Out % proceeds</t>
  </si>
  <si>
    <t>Box Tops for Education</t>
  </si>
  <si>
    <t>After School Food Sales</t>
  </si>
  <si>
    <t>Amazon Smile</t>
  </si>
  <si>
    <t>Other Income Sources</t>
  </si>
  <si>
    <t>Parent Donations not Associated with Fundraiser</t>
  </si>
  <si>
    <t>Spirit Wear Sales</t>
  </si>
  <si>
    <t>Late after school food sale proceeds from last year</t>
  </si>
  <si>
    <t>Late yearbook proceeds from Last year</t>
  </si>
  <si>
    <t>Late dine out proceeds from last school year</t>
  </si>
  <si>
    <t>Late Proceeds from Spring Fundraiser</t>
  </si>
  <si>
    <t>Late proceeds from BoxTops</t>
  </si>
  <si>
    <t>Cash for Class</t>
  </si>
  <si>
    <t>Late Amazon smile Proceed from last year</t>
  </si>
  <si>
    <t>Corporate Donor Matching</t>
  </si>
  <si>
    <t>DPIE donation</t>
  </si>
  <si>
    <t>Misc. Income</t>
  </si>
  <si>
    <t>Bank Interest</t>
  </si>
  <si>
    <t>Total Income</t>
  </si>
  <si>
    <t>EXPENSES</t>
  </si>
  <si>
    <t>Enrichment Programs:</t>
  </si>
  <si>
    <t>Art in Action</t>
  </si>
  <si>
    <t>Science/Engineering Support/Astronomy Night</t>
  </si>
  <si>
    <t>Run Club</t>
  </si>
  <si>
    <t>Junior Achievement support</t>
  </si>
  <si>
    <t>Community Building:</t>
  </si>
  <si>
    <t>Trunk or Treat</t>
  </si>
  <si>
    <t>Donuts with Dad</t>
  </si>
  <si>
    <t>Mornings with Mom</t>
  </si>
  <si>
    <t>Art Fair</t>
  </si>
  <si>
    <t>Family Dance</t>
  </si>
  <si>
    <t>Walk and roll / Safe Routes to School</t>
  </si>
  <si>
    <t>Winter concert</t>
  </si>
  <si>
    <t>Family Movie Night</t>
  </si>
  <si>
    <t>Dublin Community Pride</t>
  </si>
  <si>
    <t>Red Ribbon &amp; Anti Bullying Week</t>
  </si>
  <si>
    <t>Eagle Mascot</t>
  </si>
  <si>
    <t>Hospitality/Faculty/Volunteer Appreciation</t>
  </si>
  <si>
    <t>Pastries with Principal</t>
  </si>
  <si>
    <t>Read across America</t>
  </si>
  <si>
    <t>Staff and Teacher Recognition</t>
  </si>
  <si>
    <t>Teacher and Staff Appreciation from PFC</t>
  </si>
  <si>
    <t>Teacher and Staff Appreication from Principal/Asst Principal</t>
  </si>
  <si>
    <t>Operations:</t>
  </si>
  <si>
    <t>Paypal fees</t>
  </si>
  <si>
    <t>Credit card processing fees</t>
  </si>
  <si>
    <t>PFC Admin. Cost</t>
  </si>
  <si>
    <t>Bookkeeping software</t>
  </si>
  <si>
    <t>Legal and Tax Expenses</t>
  </si>
  <si>
    <t>Banking fee</t>
  </si>
  <si>
    <t>Website Fees</t>
  </si>
  <si>
    <t>Insurance for PFC</t>
  </si>
  <si>
    <t>External Audit</t>
  </si>
  <si>
    <t>Other expenses</t>
  </si>
  <si>
    <t>Operation Gratitude</t>
  </si>
  <si>
    <t>Miscellaneous expenses</t>
  </si>
  <si>
    <t>Gift to school:</t>
  </si>
  <si>
    <t>Classroom Grants for teachers</t>
  </si>
  <si>
    <t>Supplies for School Office</t>
  </si>
  <si>
    <t>Clothes for School Nurse</t>
  </si>
  <si>
    <t>Music Program</t>
  </si>
  <si>
    <t>School Beautification Fund</t>
  </si>
  <si>
    <t>PE/Athletic Supplies</t>
  </si>
  <si>
    <t>Library grant</t>
  </si>
  <si>
    <t>Character and Leadership Program</t>
  </si>
  <si>
    <t>Student Store (Blue Ticket Prizes)</t>
  </si>
  <si>
    <t>Student Leadership</t>
  </si>
  <si>
    <t>Character Committee</t>
  </si>
  <si>
    <t>Soul Shoppe Peacemaker Training</t>
  </si>
  <si>
    <t xml:space="preserve">Grade Specific Funds activities </t>
  </si>
  <si>
    <t>Scholarships</t>
  </si>
  <si>
    <t>Sp. Aid</t>
  </si>
  <si>
    <t>DKA</t>
  </si>
  <si>
    <t>Kinder Grant</t>
  </si>
  <si>
    <t>1st Grade Grant</t>
  </si>
  <si>
    <t>2nd Grade Grant</t>
  </si>
  <si>
    <t>3rd Grade Grant</t>
  </si>
  <si>
    <t>4th Grade Grant</t>
  </si>
  <si>
    <t>5th Grade Grant</t>
  </si>
  <si>
    <t>Temporarily Restricted Funds</t>
  </si>
  <si>
    <t>Breakfast Book Club</t>
  </si>
  <si>
    <t>Communtiy Donations for Specific Items</t>
  </si>
  <si>
    <t>Total Expenses</t>
  </si>
  <si>
    <t>Total net income/(expenditure)</t>
  </si>
  <si>
    <t>Actuals for 2019-20</t>
  </si>
  <si>
    <t xml:space="preserve"> Budget for 2020-21</t>
  </si>
  <si>
    <t>Opening balance as of 1 July 2019</t>
  </si>
  <si>
    <t>Net income/(expenditure) to date</t>
  </si>
  <si>
    <t>Closing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</si>
</sst>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9">
    <font>
      <sz val="10.0"/>
      <color rgb="FF000000"/>
      <name val="Arial"/>
    </font>
    <font>
      <b/>
      <sz val="18.0"/>
    </font>
    <font>
      <b/>
      <sz val="14.0"/>
    </font>
    <font>
      <sz val="14.0"/>
    </font>
    <font/>
    <font>
      <b/>
      <sz val="14.0"/>
      <name val="Arial"/>
    </font>
    <font>
      <b/>
      <i/>
      <sz val="14.0"/>
      <name val="Arial"/>
    </font>
    <font>
      <sz val="14.0"/>
      <name val="Arial"/>
    </font>
    <font>
      <sz val="14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1C232"/>
        <bgColor rgb="FFF1C232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93C47D"/>
        <bgColor rgb="FF93C47D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wrapText="0"/>
    </xf>
    <xf borderId="0" fillId="2" fontId="2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3" fontId="2" numFmtId="0" xfId="0" applyAlignment="1" applyFont="1">
      <alignment readingOrder="0" vertical="bottom"/>
    </xf>
    <xf borderId="0" fillId="3" fontId="3" numFmtId="0" xfId="0" applyFont="1"/>
    <xf borderId="0" fillId="2" fontId="2" numFmtId="0" xfId="0" applyAlignment="1" applyFont="1">
      <alignment horizontal="left" readingOrder="0" shrinkToFit="0" wrapText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vertical="bottom"/>
    </xf>
    <xf borderId="0" fillId="0" fontId="3" numFmtId="0" xfId="0" applyFont="1"/>
    <xf borderId="0" fillId="2" fontId="2" numFmtId="0" xfId="0" applyAlignment="1" applyFont="1">
      <alignment readingOrder="0" shrinkToFit="0" wrapText="0"/>
    </xf>
    <xf borderId="0" fillId="2" fontId="3" numFmtId="0" xfId="0" applyFont="1"/>
    <xf borderId="0" fillId="0" fontId="3" numFmtId="0" xfId="0" applyAlignment="1" applyFont="1">
      <alignment horizontal="left"/>
    </xf>
    <xf borderId="0" fillId="0" fontId="3" numFmtId="0" xfId="0" applyAlignment="1" applyFont="1">
      <alignment readingOrder="0" shrinkToFit="0" wrapText="0"/>
    </xf>
    <xf borderId="0" fillId="0" fontId="3" numFmtId="0" xfId="0" applyAlignment="1" applyFont="1">
      <alignment shrinkToFit="0" wrapText="0"/>
    </xf>
    <xf borderId="1" fillId="4" fontId="2" numFmtId="0" xfId="0" applyAlignment="1" applyBorder="1" applyFill="1" applyFont="1">
      <alignment horizontal="center" readingOrder="0"/>
    </xf>
    <xf borderId="2" fillId="0" fontId="4" numFmtId="0" xfId="0" applyBorder="1" applyFont="1"/>
    <xf borderId="3" fillId="0" fontId="4" numFmtId="0" xfId="0" applyBorder="1" applyFont="1"/>
    <xf borderId="1" fillId="5" fontId="2" numFmtId="0" xfId="0" applyAlignment="1" applyBorder="1" applyFill="1" applyFont="1">
      <alignment horizontal="center" readingOrder="0"/>
    </xf>
    <xf borderId="4" fillId="0" fontId="5" numFmtId="3" xfId="0" applyAlignment="1" applyBorder="1" applyFont="1" applyNumberFormat="1">
      <alignment horizontal="left" readingOrder="0" vertical="bottom"/>
    </xf>
    <xf borderId="3" fillId="0" fontId="5" numFmtId="3" xfId="0" applyAlignment="1" applyBorder="1" applyFont="1" applyNumberFormat="1">
      <alignment horizontal="center" readingOrder="0" vertical="bottom"/>
    </xf>
    <xf borderId="3" fillId="0" fontId="5" numFmtId="3" xfId="0" applyAlignment="1" applyBorder="1" applyFont="1" applyNumberFormat="1">
      <alignment horizontal="center" vertical="bottom"/>
    </xf>
    <xf borderId="0" fillId="0" fontId="3" numFmtId="0" xfId="0" applyAlignment="1" applyFont="1">
      <alignment horizontal="center" shrinkToFit="0" wrapText="1"/>
    </xf>
    <xf borderId="5" fillId="0" fontId="2" numFmtId="3" xfId="0" applyAlignment="1" applyBorder="1" applyFont="1" applyNumberFormat="1">
      <alignment horizontal="left" readingOrder="0" shrinkToFit="0" wrapText="1"/>
    </xf>
    <xf borderId="5" fillId="0" fontId="2" numFmtId="3" xfId="0" applyAlignment="1" applyBorder="1" applyFont="1" applyNumberFormat="1">
      <alignment horizontal="center" readingOrder="0" shrinkToFit="0" wrapText="1"/>
    </xf>
    <xf borderId="0" fillId="0" fontId="6" numFmtId="0" xfId="0" applyAlignment="1" applyFont="1">
      <alignment shrinkToFit="0" vertical="bottom" wrapText="0"/>
    </xf>
    <xf borderId="0" fillId="0" fontId="7" numFmtId="3" xfId="0" applyAlignment="1" applyFont="1" applyNumberFormat="1">
      <alignment vertical="bottom"/>
    </xf>
    <xf borderId="6" fillId="0" fontId="5" numFmtId="0" xfId="0" applyAlignment="1" applyBorder="1" applyFont="1">
      <alignment shrinkToFit="0" vertical="bottom" wrapText="0"/>
    </xf>
    <xf borderId="6" fillId="0" fontId="5" numFmtId="3" xfId="0" applyAlignment="1" applyBorder="1" applyFont="1" applyNumberFormat="1">
      <alignment horizontal="right" vertical="bottom"/>
    </xf>
    <xf borderId="0" fillId="0" fontId="5" numFmtId="3" xfId="0" applyAlignment="1" applyFont="1" applyNumberFormat="1">
      <alignment horizontal="right" vertical="bottom"/>
    </xf>
    <xf borderId="0" fillId="0" fontId="2" numFmtId="0" xfId="0" applyFont="1"/>
    <xf borderId="5" fillId="0" fontId="7" numFmtId="0" xfId="0" applyAlignment="1" applyBorder="1" applyFont="1">
      <alignment shrinkToFit="0" vertical="bottom" wrapText="0"/>
    </xf>
    <xf borderId="0" fillId="0" fontId="7" numFmtId="3" xfId="0" applyAlignment="1" applyFont="1" applyNumberFormat="1">
      <alignment horizontal="right" vertical="bottom"/>
    </xf>
    <xf borderId="4" fillId="0" fontId="7" numFmtId="3" xfId="0" applyAlignment="1" applyBorder="1" applyFont="1" applyNumberFormat="1">
      <alignment horizontal="right" vertical="bottom"/>
    </xf>
    <xf borderId="4" fillId="0" fontId="7" numFmtId="3" xfId="0" applyAlignment="1" applyBorder="1" applyFont="1" applyNumberFormat="1">
      <alignment horizontal="right" readingOrder="0" vertical="bottom"/>
    </xf>
    <xf borderId="7" fillId="0" fontId="7" numFmtId="3" xfId="0" applyAlignment="1" applyBorder="1" applyFont="1" applyNumberFormat="1">
      <alignment horizontal="right" readingOrder="0" vertical="bottom"/>
    </xf>
    <xf borderId="5" fillId="0" fontId="7" numFmtId="0" xfId="0" applyAlignment="1" applyBorder="1" applyFont="1">
      <alignment readingOrder="0" shrinkToFit="0" vertical="bottom" wrapText="0"/>
    </xf>
    <xf borderId="4" fillId="3" fontId="8" numFmtId="3" xfId="0" applyAlignment="1" applyBorder="1" applyFont="1" applyNumberFormat="1">
      <alignment horizontal="right" readingOrder="0" vertical="bottom"/>
    </xf>
    <xf borderId="4" fillId="0" fontId="7" numFmtId="3" xfId="0" applyAlignment="1" applyBorder="1" applyFont="1" applyNumberFormat="1">
      <alignment readingOrder="0" vertical="bottom"/>
    </xf>
    <xf borderId="4" fillId="0" fontId="8" numFmtId="3" xfId="0" applyAlignment="1" applyBorder="1" applyFont="1" applyNumberFormat="1">
      <alignment horizontal="right" vertical="bottom"/>
    </xf>
    <xf borderId="4" fillId="0" fontId="7" numFmtId="3" xfId="0" applyAlignment="1" applyBorder="1" applyFont="1" applyNumberFormat="1">
      <alignment vertical="bottom"/>
    </xf>
    <xf borderId="4" fillId="0" fontId="7" numFmtId="3" xfId="0" applyAlignment="1" applyBorder="1" applyFont="1" applyNumberFormat="1">
      <alignment horizontal="right" readingOrder="0" vertical="bottom"/>
    </xf>
    <xf borderId="5" fillId="3" fontId="7" numFmtId="0" xfId="0" applyAlignment="1" applyBorder="1" applyFont="1">
      <alignment shrinkToFit="0" vertical="bottom" wrapText="0"/>
    </xf>
    <xf borderId="4" fillId="3" fontId="7" numFmtId="3" xfId="0" applyAlignment="1" applyBorder="1" applyFont="1" applyNumberFormat="1">
      <alignment horizontal="right" readingOrder="0" vertical="bottom"/>
    </xf>
    <xf borderId="0" fillId="0" fontId="7" numFmtId="0" xfId="0" applyAlignment="1" applyFont="1">
      <alignment shrinkToFit="0" vertical="bottom" wrapText="0"/>
    </xf>
    <xf borderId="4" fillId="0" fontId="7" numFmtId="0" xfId="0" applyAlignment="1" applyBorder="1" applyFont="1">
      <alignment shrinkToFit="0" vertical="bottom" wrapText="0"/>
    </xf>
    <xf borderId="0" fillId="0" fontId="7" numFmtId="3" xfId="0" applyAlignment="1" applyFont="1" applyNumberFormat="1">
      <alignment vertical="bottom"/>
    </xf>
    <xf borderId="4" fillId="3" fontId="8" numFmtId="3" xfId="0" applyAlignment="1" applyBorder="1" applyFont="1" applyNumberFormat="1">
      <alignment horizontal="right" vertical="bottom"/>
    </xf>
    <xf borderId="4" fillId="0" fontId="7" numFmtId="0" xfId="0" applyAlignment="1" applyBorder="1" applyFont="1">
      <alignment readingOrder="0" shrinkToFit="0" vertical="bottom" wrapText="0"/>
    </xf>
    <xf borderId="0" fillId="0" fontId="5" numFmtId="3" xfId="0" applyAlignment="1" applyFont="1" applyNumberFormat="1">
      <alignment horizontal="right" readingOrder="0" vertical="bottom"/>
    </xf>
    <xf borderId="0" fillId="0" fontId="6" numFmtId="3" xfId="0" applyAlignment="1" applyFont="1" applyNumberFormat="1">
      <alignment horizontal="right" vertical="bottom"/>
    </xf>
    <xf borderId="6" fillId="0" fontId="5" numFmtId="3" xfId="0" applyAlignment="1" applyBorder="1" applyFont="1" applyNumberFormat="1">
      <alignment horizontal="right" readingOrder="0" vertical="bottom"/>
    </xf>
    <xf borderId="4" fillId="0" fontId="7" numFmtId="3" xfId="0" applyAlignment="1" applyBorder="1" applyFont="1" applyNumberFormat="1">
      <alignment vertical="bottom"/>
    </xf>
    <xf borderId="3" fillId="0" fontId="7" numFmtId="3" xfId="0" applyAlignment="1" applyBorder="1" applyFont="1" applyNumberFormat="1">
      <alignment horizontal="right" readingOrder="0" vertical="bottom"/>
    </xf>
    <xf borderId="3" fillId="0" fontId="7" numFmtId="3" xfId="0" applyAlignment="1" applyBorder="1" applyFont="1" applyNumberFormat="1">
      <alignment horizontal="right" vertical="bottom"/>
    </xf>
    <xf borderId="5" fillId="0" fontId="7" numFmtId="3" xfId="0" applyAlignment="1" applyBorder="1" applyFont="1" applyNumberFormat="1">
      <alignment vertical="bottom"/>
    </xf>
    <xf borderId="7" fillId="0" fontId="7" numFmtId="3" xfId="0" applyAlignment="1" applyBorder="1" applyFont="1" applyNumberFormat="1">
      <alignment horizontal="right" vertical="bottom"/>
    </xf>
    <xf borderId="5" fillId="0" fontId="7" numFmtId="3" xfId="0" applyAlignment="1" applyBorder="1" applyFont="1" applyNumberFormat="1">
      <alignment horizontal="right" readingOrder="0" vertical="bottom"/>
    </xf>
    <xf borderId="7" fillId="0" fontId="7" numFmtId="3" xfId="0" applyAlignment="1" applyBorder="1" applyFont="1" applyNumberFormat="1">
      <alignment readingOrder="0" vertical="bottom"/>
    </xf>
    <xf borderId="7" fillId="3" fontId="7" numFmtId="3" xfId="0" applyAlignment="1" applyBorder="1" applyFont="1" applyNumberFormat="1">
      <alignment horizontal="right" readingOrder="0" vertical="bottom"/>
    </xf>
    <xf borderId="7" fillId="0" fontId="7" numFmtId="3" xfId="0" applyAlignment="1" applyBorder="1" applyFont="1" applyNumberFormat="1">
      <alignment vertical="bottom"/>
    </xf>
    <xf borderId="0" fillId="0" fontId="3" numFmtId="0" xfId="0" applyAlignment="1" applyFont="1">
      <alignment vertical="top"/>
    </xf>
    <xf borderId="0" fillId="3" fontId="7" numFmtId="0" xfId="0" applyAlignment="1" applyFont="1">
      <alignment shrinkToFit="0" vertical="bottom" wrapText="0"/>
    </xf>
    <xf borderId="4" fillId="0" fontId="7" numFmtId="3" xfId="0" applyAlignment="1" applyBorder="1" applyFont="1" applyNumberFormat="1">
      <alignment readingOrder="0" vertical="bottom"/>
    </xf>
    <xf borderId="5" fillId="0" fontId="7" numFmtId="3" xfId="0" applyAlignment="1" applyBorder="1" applyFont="1" applyNumberFormat="1">
      <alignment readingOrder="0" vertical="bottom"/>
    </xf>
    <xf borderId="0" fillId="0" fontId="3" numFmtId="0" xfId="0" applyAlignment="1" applyFont="1">
      <alignment readingOrder="0"/>
    </xf>
    <xf borderId="5" fillId="3" fontId="7" numFmtId="3" xfId="0" applyAlignment="1" applyBorder="1" applyFont="1" applyNumberFormat="1">
      <alignment horizontal="right" readingOrder="0" vertical="bottom"/>
    </xf>
    <xf borderId="4" fillId="0" fontId="3" numFmtId="0" xfId="0" applyBorder="1" applyFont="1"/>
    <xf borderId="0" fillId="0" fontId="7" numFmtId="0" xfId="0" applyAlignment="1" applyFont="1">
      <alignment readingOrder="0" shrinkToFit="0" vertical="bottom" wrapText="0"/>
    </xf>
    <xf borderId="6" fillId="0" fontId="5" numFmtId="0" xfId="0" applyAlignment="1" applyBorder="1" applyFont="1">
      <alignment readingOrder="0" shrinkToFit="0" vertical="bottom" wrapText="0"/>
    </xf>
    <xf borderId="6" fillId="3" fontId="5" numFmtId="3" xfId="0" applyAlignment="1" applyBorder="1" applyFont="1" applyNumberFormat="1">
      <alignment horizontal="right" vertical="bottom"/>
    </xf>
    <xf borderId="5" fillId="0" fontId="7" numFmtId="3" xfId="0" applyAlignment="1" applyBorder="1" applyFont="1" applyNumberFormat="1">
      <alignment horizontal="right" vertical="bottom"/>
    </xf>
    <xf borderId="6" fillId="0" fontId="6" numFmtId="0" xfId="0" applyAlignment="1" applyBorder="1" applyFont="1">
      <alignment shrinkToFit="0" vertical="bottom" wrapText="0"/>
    </xf>
    <xf borderId="6" fillId="0" fontId="6" numFmtId="3" xfId="0" applyAlignment="1" applyBorder="1" applyFont="1" applyNumberFormat="1">
      <alignment horizontal="right" vertical="bottom"/>
    </xf>
    <xf borderId="3" fillId="0" fontId="7" numFmtId="3" xfId="0" applyAlignment="1" applyBorder="1" applyFont="1" applyNumberFormat="1">
      <alignment readingOrder="0" vertical="bottom"/>
    </xf>
    <xf borderId="7" fillId="0" fontId="8" numFmtId="3" xfId="0" applyAlignment="1" applyBorder="1" applyFont="1" applyNumberFormat="1">
      <alignment horizontal="right" readingOrder="0" vertical="bottom"/>
    </xf>
    <xf borderId="6" fillId="0" fontId="6" numFmtId="0" xfId="0" applyAlignment="1" applyBorder="1" applyFont="1">
      <alignment readingOrder="0" shrinkToFit="0" vertical="bottom" wrapText="0"/>
    </xf>
    <xf borderId="5" fillId="0" fontId="7" numFmtId="0" xfId="0" applyAlignment="1" applyBorder="1" applyFont="1">
      <alignment shrinkToFit="0" vertical="bottom" wrapText="0"/>
    </xf>
    <xf borderId="6" fillId="0" fontId="7" numFmtId="3" xfId="0" applyAlignment="1" applyBorder="1" applyFont="1" applyNumberFormat="1">
      <alignment horizontal="right" vertical="bottom"/>
    </xf>
    <xf borderId="8" fillId="0" fontId="3" numFmtId="0" xfId="0" applyBorder="1" applyFont="1"/>
    <xf borderId="0" fillId="0" fontId="7" numFmtId="3" xfId="0" applyAlignment="1" applyFont="1" applyNumberFormat="1">
      <alignment horizontal="right" readingOrder="0" vertical="bottom"/>
    </xf>
    <xf borderId="0" fillId="0" fontId="6" numFmtId="0" xfId="0" applyAlignment="1" applyFont="1">
      <alignment readingOrder="0" shrinkToFit="0" vertical="bottom" wrapText="0"/>
    </xf>
    <xf borderId="0" fillId="0" fontId="5" numFmtId="3" xfId="0" applyAlignment="1" applyFont="1" applyNumberFormat="1">
      <alignment horizontal="right" readingOrder="0" vertical="bottom"/>
    </xf>
    <xf borderId="1" fillId="0" fontId="7" numFmtId="0" xfId="0" applyAlignment="1" applyBorder="1" applyFont="1">
      <alignment shrinkToFit="0" vertical="bottom" wrapText="0"/>
    </xf>
    <xf borderId="2" fillId="0" fontId="7" numFmtId="3" xfId="0" applyAlignment="1" applyBorder="1" applyFont="1" applyNumberFormat="1">
      <alignment horizontal="right" vertical="bottom"/>
    </xf>
    <xf borderId="4" fillId="0" fontId="7" numFmtId="3" xfId="0" applyAlignment="1" applyBorder="1" applyFont="1" applyNumberFormat="1">
      <alignment horizontal="right" vertical="bottom"/>
    </xf>
    <xf borderId="0" fillId="0" fontId="5" numFmtId="3" xfId="0" applyAlignment="1" applyFont="1" applyNumberFormat="1">
      <alignment vertical="bottom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vertical="bottom"/>
    </xf>
    <xf borderId="0" fillId="0" fontId="5" numFmtId="0" xfId="0" applyAlignment="1" applyFont="1">
      <alignment shrinkToFit="0" vertical="bottom" wrapText="1"/>
    </xf>
    <xf borderId="0" fillId="0" fontId="5" numFmtId="0" xfId="0" applyAlignment="1" applyFont="1">
      <alignment horizontal="left" readingOrder="0" shrinkToFit="0" vertical="bottom" wrapText="1"/>
    </xf>
    <xf borderId="0" fillId="0" fontId="2" numFmtId="0" xfId="0" applyAlignment="1" applyFont="1">
      <alignment shrinkToFit="0" wrapText="1"/>
    </xf>
    <xf borderId="0" fillId="0" fontId="5" numFmtId="0" xfId="0" applyAlignment="1" applyFont="1">
      <alignment readingOrder="0" shrinkToFit="0" vertical="bottom" wrapText="0"/>
    </xf>
    <xf borderId="0" fillId="0" fontId="5" numFmtId="164" xfId="0" applyAlignment="1" applyFont="1" applyNumberFormat="1">
      <alignment vertical="bottom"/>
    </xf>
    <xf borderId="0" fillId="0" fontId="5" numFmtId="3" xfId="0" applyAlignment="1" applyFont="1" applyNumberFormat="1">
      <alignment horizontal="right" readingOrder="0" vertical="bottom"/>
    </xf>
    <xf borderId="0" fillId="0" fontId="5" numFmtId="164" xfId="0" applyAlignment="1" applyFont="1" applyNumberFormat="1">
      <alignment horizontal="right" vertical="bottom"/>
    </xf>
    <xf borderId="0" fillId="0" fontId="2" numFmtId="164" xfId="0" applyAlignment="1" applyFont="1" applyNumberFormat="1">
      <alignment readingOrder="0"/>
    </xf>
    <xf borderId="0" fillId="0" fontId="5" numFmtId="3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75"/>
  <cols>
    <col customWidth="1" min="1" max="1" width="62.14"/>
    <col customWidth="1" min="2" max="2" width="20.43"/>
    <col customWidth="1" min="3" max="3" width="25.0"/>
    <col customWidth="1" min="4" max="4" width="16.86"/>
    <col customWidth="1" min="5" max="5" width="5.86"/>
    <col customWidth="1" min="6" max="8" width="21.71"/>
  </cols>
  <sheetData>
    <row r="1" ht="30.0" customHeight="1">
      <c r="A1" s="1" t="s">
        <v>0</v>
      </c>
      <c r="B1" s="2"/>
      <c r="C1" s="3"/>
      <c r="D1" s="3"/>
      <c r="E1" s="3"/>
      <c r="F1" s="4"/>
      <c r="G1" s="3"/>
      <c r="H1" s="5"/>
      <c r="I1" s="5"/>
      <c r="J1" s="5"/>
      <c r="K1" s="5"/>
      <c r="L1" s="5"/>
      <c r="M1" s="5"/>
      <c r="N1" s="5"/>
      <c r="O1" s="5"/>
    </row>
    <row r="2" ht="30.0" customHeight="1">
      <c r="A2" s="6" t="s">
        <v>1</v>
      </c>
      <c r="B2" s="2"/>
      <c r="C2" s="7"/>
      <c r="D2" s="7"/>
      <c r="E2" s="7"/>
      <c r="F2" s="8"/>
      <c r="G2" s="7"/>
      <c r="H2" s="9"/>
      <c r="I2" s="9"/>
      <c r="J2" s="9"/>
      <c r="K2" s="9"/>
      <c r="L2" s="9"/>
      <c r="M2" s="9"/>
      <c r="N2" s="9"/>
      <c r="O2" s="9"/>
    </row>
    <row r="3">
      <c r="A3" s="10" t="s">
        <v>2</v>
      </c>
      <c r="B3" s="11"/>
      <c r="C3" s="1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>
      <c r="A4" s="1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>
      <c r="A5" s="14"/>
      <c r="B5" s="15" t="s">
        <v>3</v>
      </c>
      <c r="C5" s="16"/>
      <c r="D5" s="17"/>
      <c r="E5" s="9"/>
      <c r="F5" s="18" t="s">
        <v>4</v>
      </c>
      <c r="G5" s="16"/>
      <c r="H5" s="17"/>
      <c r="I5" s="9"/>
      <c r="J5" s="9"/>
      <c r="K5" s="9"/>
      <c r="L5" s="9"/>
      <c r="M5" s="9"/>
      <c r="N5" s="9"/>
      <c r="O5" s="9"/>
    </row>
    <row r="6" ht="33.0" customHeight="1">
      <c r="A6" s="14"/>
      <c r="B6" s="19" t="s">
        <v>5</v>
      </c>
      <c r="C6" s="20" t="s">
        <v>6</v>
      </c>
      <c r="D6" s="21" t="s">
        <v>7</v>
      </c>
      <c r="E6" s="22"/>
      <c r="F6" s="23" t="s">
        <v>8</v>
      </c>
      <c r="G6" s="24" t="s">
        <v>9</v>
      </c>
      <c r="H6" s="24" t="s">
        <v>10</v>
      </c>
      <c r="I6" s="22"/>
      <c r="J6" s="22"/>
      <c r="K6" s="22"/>
      <c r="L6" s="22"/>
      <c r="M6" s="22"/>
      <c r="N6" s="22"/>
      <c r="O6" s="22"/>
    </row>
    <row r="7">
      <c r="A7" s="25" t="s">
        <v>11</v>
      </c>
      <c r="B7" s="26"/>
      <c r="C7" s="26"/>
      <c r="D7" s="26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>
      <c r="A8" s="27" t="s">
        <v>12</v>
      </c>
      <c r="B8" s="28">
        <f t="shared" ref="B8:C8" si="1">sum(B9:B17)</f>
        <v>30992</v>
      </c>
      <c r="C8" s="28">
        <f t="shared" si="1"/>
        <v>3857</v>
      </c>
      <c r="D8" s="29">
        <f t="shared" ref="D8:D17" si="3">B8-C8</f>
        <v>27135</v>
      </c>
      <c r="E8" s="30"/>
      <c r="F8" s="28">
        <f t="shared" ref="F8:G8" si="2">sum(F9:F17)</f>
        <v>19700</v>
      </c>
      <c r="G8" s="28">
        <f t="shared" si="2"/>
        <v>1100</v>
      </c>
      <c r="H8" s="29">
        <f t="shared" ref="H8:H17" si="4">F8-G8</f>
        <v>18600</v>
      </c>
      <c r="I8" s="30"/>
      <c r="J8" s="30"/>
      <c r="K8" s="30"/>
      <c r="L8" s="30"/>
      <c r="M8" s="30"/>
      <c r="N8" s="30"/>
      <c r="O8" s="30"/>
    </row>
    <row r="9">
      <c r="A9" s="31" t="s">
        <v>13</v>
      </c>
      <c r="B9" s="32">
        <v>6271.0</v>
      </c>
      <c r="C9" s="33">
        <v>0.0</v>
      </c>
      <c r="D9" s="33">
        <f t="shared" si="3"/>
        <v>6271</v>
      </c>
      <c r="E9" s="9"/>
      <c r="F9" s="34">
        <v>5500.0</v>
      </c>
      <c r="G9" s="35">
        <v>500.0</v>
      </c>
      <c r="H9" s="34">
        <f t="shared" si="4"/>
        <v>5000</v>
      </c>
      <c r="I9" s="9"/>
      <c r="J9" s="9"/>
      <c r="K9" s="9"/>
      <c r="L9" s="9"/>
      <c r="M9" s="9"/>
      <c r="N9" s="9"/>
      <c r="O9" s="9"/>
    </row>
    <row r="10">
      <c r="A10" s="36" t="s">
        <v>14</v>
      </c>
      <c r="B10" s="37">
        <v>3547.0</v>
      </c>
      <c r="C10" s="38">
        <v>1283.0</v>
      </c>
      <c r="D10" s="33">
        <f t="shared" si="3"/>
        <v>2264</v>
      </c>
      <c r="E10" s="9"/>
      <c r="F10" s="34">
        <v>3000.0</v>
      </c>
      <c r="G10" s="35">
        <v>500.0</v>
      </c>
      <c r="H10" s="35">
        <f t="shared" si="4"/>
        <v>2500</v>
      </c>
      <c r="I10" s="9"/>
      <c r="J10" s="9"/>
      <c r="K10" s="9"/>
      <c r="L10" s="9"/>
      <c r="M10" s="9"/>
      <c r="N10" s="9"/>
      <c r="O10" s="9"/>
    </row>
    <row r="11">
      <c r="A11" s="36" t="s">
        <v>15</v>
      </c>
      <c r="B11" s="39">
        <v>18148.0</v>
      </c>
      <c r="C11" s="33">
        <v>2557.0</v>
      </c>
      <c r="D11" s="33">
        <f t="shared" si="3"/>
        <v>15591</v>
      </c>
      <c r="E11" s="9"/>
      <c r="F11" s="34">
        <v>9000.0</v>
      </c>
      <c r="G11" s="35">
        <v>0.0</v>
      </c>
      <c r="H11" s="35">
        <f t="shared" si="4"/>
        <v>9000</v>
      </c>
      <c r="I11" s="9"/>
      <c r="J11" s="9"/>
      <c r="K11" s="9"/>
      <c r="L11" s="9"/>
      <c r="M11" s="9"/>
      <c r="N11" s="9"/>
      <c r="O11" s="9"/>
    </row>
    <row r="12">
      <c r="A12" s="36" t="s">
        <v>16</v>
      </c>
      <c r="B12" s="33">
        <v>672.0</v>
      </c>
      <c r="C12" s="40"/>
      <c r="D12" s="33">
        <f t="shared" si="3"/>
        <v>672</v>
      </c>
      <c r="E12" s="9"/>
      <c r="F12" s="34">
        <v>500.0</v>
      </c>
      <c r="G12" s="35">
        <v>0.0</v>
      </c>
      <c r="H12" s="35">
        <f t="shared" si="4"/>
        <v>500</v>
      </c>
      <c r="I12" s="9"/>
      <c r="J12" s="9"/>
      <c r="K12" s="9"/>
      <c r="L12" s="9"/>
      <c r="M12" s="9"/>
      <c r="N12" s="9"/>
      <c r="O12" s="9"/>
    </row>
    <row r="13">
      <c r="A13" s="31" t="s">
        <v>17</v>
      </c>
      <c r="B13" s="33">
        <v>1.0</v>
      </c>
      <c r="C13" s="40"/>
      <c r="D13" s="33">
        <f t="shared" si="3"/>
        <v>1</v>
      </c>
      <c r="E13" s="9"/>
      <c r="F13" s="34">
        <v>0.0</v>
      </c>
      <c r="G13" s="35">
        <v>0.0</v>
      </c>
      <c r="H13" s="35">
        <f t="shared" si="4"/>
        <v>0</v>
      </c>
      <c r="I13" s="9"/>
      <c r="J13" s="9"/>
      <c r="K13" s="9"/>
      <c r="L13" s="9"/>
      <c r="M13" s="9"/>
      <c r="N13" s="9"/>
      <c r="O13" s="9"/>
    </row>
    <row r="14">
      <c r="A14" s="31" t="s">
        <v>18</v>
      </c>
      <c r="B14" s="41">
        <v>1054.0</v>
      </c>
      <c r="C14" s="40"/>
      <c r="D14" s="33">
        <f t="shared" si="3"/>
        <v>1054</v>
      </c>
      <c r="E14" s="5"/>
      <c r="F14" s="34">
        <v>1050.0</v>
      </c>
      <c r="G14" s="35">
        <v>50.0</v>
      </c>
      <c r="H14" s="35">
        <f t="shared" si="4"/>
        <v>1000</v>
      </c>
      <c r="I14" s="9"/>
      <c r="J14" s="9"/>
      <c r="K14" s="9"/>
      <c r="L14" s="9"/>
      <c r="M14" s="9"/>
      <c r="N14" s="9"/>
      <c r="O14" s="9"/>
    </row>
    <row r="15">
      <c r="A15" s="31" t="s">
        <v>19</v>
      </c>
      <c r="B15" s="41">
        <v>329.0</v>
      </c>
      <c r="C15" s="33">
        <v>17.0</v>
      </c>
      <c r="D15" s="33">
        <f t="shared" si="3"/>
        <v>312</v>
      </c>
      <c r="E15" s="9"/>
      <c r="F15" s="34">
        <v>350.0</v>
      </c>
      <c r="G15" s="35">
        <v>50.0</v>
      </c>
      <c r="H15" s="35">
        <f t="shared" si="4"/>
        <v>300</v>
      </c>
      <c r="I15" s="9"/>
      <c r="J15" s="9"/>
      <c r="K15" s="9"/>
      <c r="L15" s="9"/>
      <c r="M15" s="9"/>
      <c r="N15" s="9"/>
      <c r="O15" s="9"/>
    </row>
    <row r="16">
      <c r="A16" s="42" t="s">
        <v>20</v>
      </c>
      <c r="B16" s="33">
        <v>659.0</v>
      </c>
      <c r="C16" s="40"/>
      <c r="D16" s="33">
        <f t="shared" si="3"/>
        <v>659</v>
      </c>
      <c r="E16" s="9"/>
      <c r="F16" s="43">
        <v>0.0</v>
      </c>
      <c r="G16" s="35">
        <v>0.0</v>
      </c>
      <c r="H16" s="35">
        <f t="shared" si="4"/>
        <v>0</v>
      </c>
      <c r="I16" s="9"/>
      <c r="J16" s="9"/>
      <c r="K16" s="9"/>
      <c r="L16" s="9"/>
      <c r="M16" s="9"/>
      <c r="N16" s="9"/>
      <c r="O16" s="9"/>
    </row>
    <row r="17">
      <c r="A17" s="31" t="s">
        <v>21</v>
      </c>
      <c r="B17" s="41">
        <v>311.0</v>
      </c>
      <c r="C17" s="40"/>
      <c r="D17" s="33">
        <f t="shared" si="3"/>
        <v>311</v>
      </c>
      <c r="E17" s="9"/>
      <c r="F17" s="34">
        <v>300.0</v>
      </c>
      <c r="G17" s="35">
        <v>0.0</v>
      </c>
      <c r="H17" s="35">
        <f t="shared" si="4"/>
        <v>300</v>
      </c>
      <c r="I17" s="9"/>
      <c r="J17" s="9"/>
      <c r="K17" s="9"/>
      <c r="L17" s="9"/>
      <c r="M17" s="9"/>
      <c r="N17" s="9"/>
      <c r="O17" s="9"/>
    </row>
    <row r="18">
      <c r="A18" s="4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>
      <c r="A19" s="27" t="s">
        <v>22</v>
      </c>
      <c r="B19" s="28">
        <f t="shared" ref="B19:D19" si="5">sum(B20:B32)</f>
        <v>17370</v>
      </c>
      <c r="C19" s="28">
        <f t="shared" si="5"/>
        <v>5426</v>
      </c>
      <c r="D19" s="28">
        <f t="shared" si="5"/>
        <v>11944</v>
      </c>
      <c r="E19" s="30"/>
      <c r="F19" s="28">
        <f t="shared" ref="F19:H19" si="6">sum(F20:F32)</f>
        <v>7000</v>
      </c>
      <c r="G19" s="28">
        <f t="shared" si="6"/>
        <v>5000</v>
      </c>
      <c r="H19" s="28">
        <f t="shared" si="6"/>
        <v>2000</v>
      </c>
      <c r="I19" s="30"/>
      <c r="J19" s="30"/>
      <c r="K19" s="30"/>
      <c r="L19" s="30"/>
      <c r="M19" s="30"/>
      <c r="N19" s="30"/>
      <c r="O19" s="30"/>
    </row>
    <row r="20">
      <c r="A20" s="45" t="s">
        <v>23</v>
      </c>
      <c r="B20" s="46"/>
      <c r="C20" s="40"/>
      <c r="D20" s="40"/>
      <c r="E20" s="9"/>
      <c r="F20" s="34"/>
      <c r="G20" s="35"/>
      <c r="H20" s="35">
        <f t="shared" ref="H20:H24" si="7">F20-G20</f>
        <v>0</v>
      </c>
      <c r="I20" s="9"/>
      <c r="J20" s="9"/>
      <c r="K20" s="9"/>
      <c r="L20" s="9"/>
      <c r="M20" s="9"/>
      <c r="N20" s="9"/>
      <c r="O20" s="9"/>
    </row>
    <row r="21">
      <c r="A21" s="45" t="s">
        <v>24</v>
      </c>
      <c r="B21" s="37">
        <v>6080.0</v>
      </c>
      <c r="C21" s="41">
        <v>5426.0</v>
      </c>
      <c r="D21" s="33">
        <f t="shared" ref="D21:D22" si="8">B21-C21</f>
        <v>654</v>
      </c>
      <c r="E21" s="9"/>
      <c r="F21" s="34">
        <v>5000.0</v>
      </c>
      <c r="G21" s="35">
        <v>5000.0</v>
      </c>
      <c r="H21" s="35">
        <f t="shared" si="7"/>
        <v>0</v>
      </c>
      <c r="I21" s="9"/>
      <c r="J21" s="9"/>
      <c r="K21" s="9"/>
      <c r="L21" s="9"/>
      <c r="M21" s="9"/>
      <c r="N21" s="9"/>
      <c r="O21" s="9"/>
    </row>
    <row r="22">
      <c r="A22" s="45" t="s">
        <v>25</v>
      </c>
      <c r="B22" s="33">
        <v>299.0</v>
      </c>
      <c r="C22" s="33">
        <v>0.0</v>
      </c>
      <c r="D22" s="47">
        <f t="shared" si="8"/>
        <v>299</v>
      </c>
      <c r="E22" s="9"/>
      <c r="F22" s="34">
        <v>0.0</v>
      </c>
      <c r="G22" s="35">
        <v>0.0</v>
      </c>
      <c r="H22" s="35">
        <f t="shared" si="7"/>
        <v>0</v>
      </c>
      <c r="I22" s="9"/>
      <c r="J22" s="9"/>
      <c r="K22" s="9"/>
      <c r="L22" s="9"/>
      <c r="M22" s="9"/>
      <c r="N22" s="9"/>
      <c r="O22" s="9"/>
    </row>
    <row r="23">
      <c r="A23" s="45" t="s">
        <v>26</v>
      </c>
      <c r="B23" s="40"/>
      <c r="C23" s="40"/>
      <c r="D23" s="47"/>
      <c r="E23" s="9"/>
      <c r="F23" s="34"/>
      <c r="G23" s="35"/>
      <c r="H23" s="35">
        <f t="shared" si="7"/>
        <v>0</v>
      </c>
      <c r="I23" s="9"/>
      <c r="J23" s="9"/>
      <c r="K23" s="9"/>
      <c r="L23" s="9"/>
      <c r="M23" s="9"/>
      <c r="N23" s="9"/>
      <c r="O23" s="9"/>
    </row>
    <row r="24">
      <c r="A24" s="45" t="s">
        <v>27</v>
      </c>
      <c r="B24" s="33">
        <v>454.0</v>
      </c>
      <c r="C24" s="33">
        <v>0.0</v>
      </c>
      <c r="D24" s="47">
        <f t="shared" ref="D24:D25" si="9">B24-C24</f>
        <v>454</v>
      </c>
      <c r="E24" s="9"/>
      <c r="F24" s="34"/>
      <c r="G24" s="35"/>
      <c r="H24" s="35">
        <f t="shared" si="7"/>
        <v>0</v>
      </c>
      <c r="I24" s="9"/>
      <c r="J24" s="9"/>
      <c r="K24" s="9"/>
      <c r="L24" s="9"/>
      <c r="M24" s="9"/>
      <c r="N24" s="9"/>
      <c r="O24" s="9"/>
    </row>
    <row r="25" ht="21.75" customHeight="1">
      <c r="A25" s="48" t="s">
        <v>28</v>
      </c>
      <c r="B25" s="41">
        <v>43.0</v>
      </c>
      <c r="C25" s="41">
        <v>0.0</v>
      </c>
      <c r="D25" s="47">
        <f t="shared" si="9"/>
        <v>43</v>
      </c>
      <c r="E25" s="9"/>
      <c r="F25" s="34"/>
      <c r="G25" s="35"/>
      <c r="H25" s="35"/>
      <c r="I25" s="9"/>
      <c r="J25" s="9"/>
      <c r="K25" s="9"/>
      <c r="L25" s="9"/>
      <c r="M25" s="9"/>
      <c r="N25" s="9"/>
      <c r="O25" s="9"/>
    </row>
    <row r="26" ht="21.75" customHeight="1">
      <c r="A26" s="48" t="s">
        <v>29</v>
      </c>
      <c r="B26" s="41">
        <v>140.0</v>
      </c>
      <c r="C26" s="33"/>
      <c r="D26" s="41">
        <v>140.0</v>
      </c>
      <c r="E26" s="9"/>
      <c r="F26" s="34"/>
      <c r="G26" s="35"/>
      <c r="H26" s="35">
        <f t="shared" ref="H26:H32" si="10">F26-G26</f>
        <v>0</v>
      </c>
      <c r="I26" s="9"/>
      <c r="J26" s="9"/>
      <c r="K26" s="9"/>
      <c r="L26" s="9"/>
      <c r="M26" s="9"/>
      <c r="N26" s="9"/>
      <c r="O26" s="9"/>
    </row>
    <row r="27">
      <c r="A27" s="48" t="s">
        <v>30</v>
      </c>
      <c r="B27" s="33">
        <v>1500.0</v>
      </c>
      <c r="C27" s="33">
        <v>0.0</v>
      </c>
      <c r="D27" s="33">
        <f>B27-C27</f>
        <v>1500</v>
      </c>
      <c r="E27" s="9"/>
      <c r="F27" s="34"/>
      <c r="G27" s="35"/>
      <c r="H27" s="35">
        <f t="shared" si="10"/>
        <v>0</v>
      </c>
      <c r="I27" s="9"/>
      <c r="J27" s="9"/>
      <c r="K27" s="9"/>
      <c r="L27" s="9"/>
      <c r="M27" s="9"/>
      <c r="N27" s="9"/>
      <c r="O27" s="9"/>
    </row>
    <row r="28">
      <c r="A28" s="48" t="s">
        <v>31</v>
      </c>
      <c r="B28" s="41">
        <v>0.0</v>
      </c>
      <c r="C28" s="41">
        <v>0.0</v>
      </c>
      <c r="D28" s="41">
        <v>0.0</v>
      </c>
      <c r="E28" s="9"/>
      <c r="F28" s="34"/>
      <c r="G28" s="35"/>
      <c r="H28" s="35">
        <f t="shared" si="10"/>
        <v>0</v>
      </c>
      <c r="I28" s="9"/>
      <c r="J28" s="9"/>
      <c r="K28" s="9"/>
      <c r="L28" s="9"/>
      <c r="M28" s="9"/>
      <c r="N28" s="9"/>
      <c r="O28" s="9"/>
    </row>
    <row r="29">
      <c r="A29" s="45" t="s">
        <v>32</v>
      </c>
      <c r="B29" s="37">
        <v>6747.0</v>
      </c>
      <c r="C29" s="33">
        <v>0.0</v>
      </c>
      <c r="D29" s="33">
        <f t="shared" ref="D29:D31" si="11">B29-C29</f>
        <v>6747</v>
      </c>
      <c r="E29" s="9"/>
      <c r="F29" s="34">
        <v>2000.0</v>
      </c>
      <c r="G29" s="35">
        <v>0.0</v>
      </c>
      <c r="H29" s="35">
        <f t="shared" si="10"/>
        <v>2000</v>
      </c>
      <c r="I29" s="9"/>
      <c r="J29" s="9"/>
      <c r="K29" s="9"/>
      <c r="L29" s="9"/>
      <c r="M29" s="9"/>
      <c r="N29" s="9"/>
      <c r="O29" s="9"/>
    </row>
    <row r="30">
      <c r="A30" s="45" t="s">
        <v>33</v>
      </c>
      <c r="B30" s="33">
        <v>1550.0</v>
      </c>
      <c r="C30" s="33">
        <v>0.0</v>
      </c>
      <c r="D30" s="33">
        <f t="shared" si="11"/>
        <v>1550</v>
      </c>
      <c r="E30" s="9"/>
      <c r="F30" s="34"/>
      <c r="G30" s="35"/>
      <c r="H30" s="35">
        <f t="shared" si="10"/>
        <v>0</v>
      </c>
      <c r="I30" s="9"/>
      <c r="J30" s="9"/>
      <c r="K30" s="9"/>
      <c r="L30" s="9"/>
      <c r="M30" s="9"/>
      <c r="N30" s="9"/>
      <c r="O30" s="9"/>
    </row>
    <row r="31">
      <c r="A31" s="45" t="s">
        <v>34</v>
      </c>
      <c r="B31" s="33">
        <v>557.0</v>
      </c>
      <c r="C31" s="33">
        <v>0.0</v>
      </c>
      <c r="D31" s="33">
        <f t="shared" si="11"/>
        <v>557</v>
      </c>
      <c r="E31" s="9"/>
      <c r="F31" s="34"/>
      <c r="G31" s="35"/>
      <c r="H31" s="35">
        <f t="shared" si="10"/>
        <v>0</v>
      </c>
      <c r="I31" s="9"/>
      <c r="J31" s="9"/>
      <c r="K31" s="9"/>
      <c r="L31" s="9"/>
      <c r="M31" s="9"/>
      <c r="N31" s="9"/>
      <c r="O31" s="9"/>
    </row>
    <row r="32">
      <c r="A32" s="45" t="s">
        <v>35</v>
      </c>
      <c r="B32" s="33"/>
      <c r="C32" s="33"/>
      <c r="D32" s="40"/>
      <c r="E32" s="9"/>
      <c r="F32" s="34"/>
      <c r="G32" s="35"/>
      <c r="H32" s="35">
        <f t="shared" si="10"/>
        <v>0</v>
      </c>
      <c r="I32" s="9"/>
      <c r="J32" s="9"/>
      <c r="K32" s="9"/>
      <c r="L32" s="9"/>
      <c r="M32" s="9"/>
      <c r="N32" s="9"/>
      <c r="O32" s="9"/>
    </row>
    <row r="33">
      <c r="A33" s="25" t="s">
        <v>36</v>
      </c>
      <c r="B33" s="49">
        <f t="shared" ref="B33:D33" si="12">B19+B8</f>
        <v>48362</v>
      </c>
      <c r="C33" s="49">
        <f t="shared" si="12"/>
        <v>9283</v>
      </c>
      <c r="D33" s="49">
        <f t="shared" si="12"/>
        <v>39079</v>
      </c>
      <c r="E33" s="30"/>
      <c r="F33" s="50">
        <f t="shared" ref="F33:H33" si="13">F19+F8</f>
        <v>26700</v>
      </c>
      <c r="G33" s="50">
        <f t="shared" si="13"/>
        <v>6100</v>
      </c>
      <c r="H33" s="50">
        <f t="shared" si="13"/>
        <v>20600</v>
      </c>
      <c r="I33" s="30"/>
      <c r="J33" s="30"/>
      <c r="K33" s="30"/>
      <c r="L33" s="30"/>
      <c r="M33" s="30"/>
      <c r="N33" s="30"/>
      <c r="O33" s="30"/>
    </row>
    <row r="34">
      <c r="A34" s="44"/>
      <c r="B34" s="32"/>
      <c r="C34" s="32"/>
      <c r="D34" s="3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>
      <c r="A35" s="25" t="s">
        <v>37</v>
      </c>
      <c r="B35" s="32"/>
      <c r="C35" s="32"/>
      <c r="D35" s="32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>
      <c r="A36" s="27" t="s">
        <v>38</v>
      </c>
      <c r="B36" s="28">
        <f t="shared" ref="B36:D36" si="14">sum(B37:B40)</f>
        <v>32</v>
      </c>
      <c r="C36" s="28">
        <f t="shared" si="14"/>
        <v>7346</v>
      </c>
      <c r="D36" s="28">
        <f t="shared" si="14"/>
        <v>7314</v>
      </c>
      <c r="E36" s="30"/>
      <c r="F36" s="28"/>
      <c r="G36" s="51">
        <v>8300.0</v>
      </c>
      <c r="H36" s="51">
        <v>8300.0</v>
      </c>
      <c r="I36" s="30"/>
      <c r="J36" s="30"/>
      <c r="K36" s="30"/>
      <c r="L36" s="30"/>
      <c r="M36" s="30"/>
      <c r="N36" s="30"/>
      <c r="O36" s="30"/>
    </row>
    <row r="37">
      <c r="A37" s="31" t="s">
        <v>39</v>
      </c>
      <c r="B37" s="52"/>
      <c r="C37" s="53">
        <v>6245.0</v>
      </c>
      <c r="D37" s="54">
        <f t="shared" ref="D37:D40" si="15">SUM(C37-B37)</f>
        <v>6245</v>
      </c>
      <c r="E37" s="9"/>
      <c r="F37" s="34"/>
      <c r="G37" s="35">
        <v>7000.0</v>
      </c>
      <c r="H37" s="35">
        <f t="shared" ref="H37:H40" si="16">G37-F37</f>
        <v>7000</v>
      </c>
      <c r="I37" s="9"/>
      <c r="J37" s="9"/>
      <c r="K37" s="9"/>
      <c r="L37" s="9"/>
      <c r="M37" s="9"/>
      <c r="N37" s="9"/>
      <c r="O37" s="9"/>
    </row>
    <row r="38">
      <c r="A38" s="36" t="s">
        <v>40</v>
      </c>
      <c r="B38" s="55"/>
      <c r="C38" s="35">
        <v>859.0</v>
      </c>
      <c r="D38" s="56">
        <f t="shared" si="15"/>
        <v>859</v>
      </c>
      <c r="E38" s="9"/>
      <c r="F38" s="57"/>
      <c r="G38" s="35">
        <v>1000.0</v>
      </c>
      <c r="H38" s="35">
        <f t="shared" si="16"/>
        <v>1000</v>
      </c>
      <c r="I38" s="9"/>
      <c r="J38" s="9"/>
      <c r="K38" s="9"/>
      <c r="L38" s="9"/>
      <c r="M38" s="9"/>
      <c r="N38" s="9"/>
      <c r="O38" s="9"/>
    </row>
    <row r="39">
      <c r="A39" s="31" t="s">
        <v>41</v>
      </c>
      <c r="B39" s="57">
        <v>32.0</v>
      </c>
      <c r="C39" s="58">
        <v>242.0</v>
      </c>
      <c r="D39" s="56">
        <f t="shared" si="15"/>
        <v>210</v>
      </c>
      <c r="E39" s="9"/>
      <c r="F39" s="57"/>
      <c r="G39" s="59">
        <v>300.0</v>
      </c>
      <c r="H39" s="35">
        <f t="shared" si="16"/>
        <v>300</v>
      </c>
      <c r="I39" s="9"/>
      <c r="J39" s="9"/>
      <c r="K39" s="9"/>
      <c r="L39" s="9"/>
      <c r="M39" s="9"/>
      <c r="N39" s="9"/>
      <c r="O39" s="9"/>
    </row>
    <row r="40">
      <c r="A40" s="36" t="s">
        <v>42</v>
      </c>
      <c r="B40" s="55"/>
      <c r="C40" s="60"/>
      <c r="D40" s="56">
        <f t="shared" si="15"/>
        <v>0</v>
      </c>
      <c r="E40" s="61"/>
      <c r="F40" s="57"/>
      <c r="G40" s="59"/>
      <c r="H40" s="35">
        <f t="shared" si="16"/>
        <v>0</v>
      </c>
      <c r="I40" s="61"/>
      <c r="J40" s="61"/>
      <c r="K40" s="61"/>
      <c r="L40" s="61"/>
      <c r="M40" s="61"/>
      <c r="N40" s="61"/>
      <c r="O40" s="61"/>
    </row>
    <row r="41">
      <c r="A41" s="62"/>
      <c r="B41" s="26"/>
      <c r="C41" s="26"/>
      <c r="D41" s="26"/>
      <c r="E41" s="9"/>
      <c r="F41" s="26"/>
      <c r="G41" s="26"/>
      <c r="H41" s="26"/>
      <c r="I41" s="9"/>
      <c r="J41" s="9"/>
      <c r="K41" s="9"/>
      <c r="L41" s="9"/>
      <c r="M41" s="9"/>
      <c r="N41" s="9"/>
      <c r="O41" s="9"/>
    </row>
    <row r="42">
      <c r="A42" s="27" t="s">
        <v>43</v>
      </c>
      <c r="B42" s="28">
        <f t="shared" ref="B42:D42" si="17">sum(B43:B55)</f>
        <v>1292</v>
      </c>
      <c r="C42" s="28">
        <f t="shared" si="17"/>
        <v>5253</v>
      </c>
      <c r="D42" s="28">
        <f t="shared" si="17"/>
        <v>3961</v>
      </c>
      <c r="E42" s="30"/>
      <c r="F42" s="28">
        <f>sum(F43:F55)</f>
        <v>0</v>
      </c>
      <c r="G42" s="28">
        <f t="shared" ref="G42:H42" si="18">sum(G43:G56)</f>
        <v>8082</v>
      </c>
      <c r="H42" s="28">
        <f t="shared" si="18"/>
        <v>8082</v>
      </c>
      <c r="I42" s="30"/>
      <c r="J42" s="30"/>
      <c r="K42" s="30"/>
      <c r="L42" s="30"/>
      <c r="M42" s="30"/>
      <c r="N42" s="30"/>
      <c r="O42" s="30"/>
    </row>
    <row r="43">
      <c r="A43" s="31" t="s">
        <v>44</v>
      </c>
      <c r="B43" s="63">
        <v>300.0</v>
      </c>
      <c r="C43" s="53">
        <v>543.0</v>
      </c>
      <c r="D43" s="54">
        <f t="shared" ref="D43:D44" si="19">SUM(C43-B43)</f>
        <v>243</v>
      </c>
      <c r="E43" s="9"/>
      <c r="F43" s="34"/>
      <c r="G43" s="35">
        <v>1120.0</v>
      </c>
      <c r="H43" s="35">
        <f t="shared" ref="H43:H50" si="20">G43-F43</f>
        <v>1120</v>
      </c>
      <c r="I43" s="9"/>
      <c r="J43" s="9"/>
      <c r="K43" s="9"/>
      <c r="L43" s="9"/>
      <c r="M43" s="9"/>
      <c r="N43" s="9"/>
      <c r="O43" s="9"/>
    </row>
    <row r="44">
      <c r="A44" s="31" t="s">
        <v>45</v>
      </c>
      <c r="B44" s="64">
        <v>400.0</v>
      </c>
      <c r="C44" s="35">
        <v>1004.0</v>
      </c>
      <c r="D44" s="56">
        <f t="shared" si="19"/>
        <v>604</v>
      </c>
      <c r="E44" s="9"/>
      <c r="F44" s="57"/>
      <c r="G44" s="35">
        <v>700.0</v>
      </c>
      <c r="H44" s="35">
        <f t="shared" si="20"/>
        <v>700</v>
      </c>
      <c r="I44" s="9"/>
      <c r="J44" s="9"/>
      <c r="K44" s="9"/>
      <c r="L44" s="9"/>
      <c r="M44" s="9"/>
      <c r="N44" s="9"/>
      <c r="O44" s="9"/>
    </row>
    <row r="45">
      <c r="A45" s="31" t="s">
        <v>46</v>
      </c>
      <c r="B45" s="55"/>
      <c r="C45" s="35">
        <v>8.0</v>
      </c>
      <c r="D45" s="35">
        <v>8.0</v>
      </c>
      <c r="E45" s="9"/>
      <c r="F45" s="57"/>
      <c r="G45" s="35">
        <v>700.0</v>
      </c>
      <c r="H45" s="35">
        <f t="shared" si="20"/>
        <v>700</v>
      </c>
      <c r="I45" s="9"/>
      <c r="J45" s="9"/>
      <c r="K45" s="9"/>
      <c r="L45" s="9"/>
      <c r="M45" s="9"/>
      <c r="N45" s="9"/>
      <c r="O45" s="9"/>
    </row>
    <row r="46">
      <c r="A46" s="31" t="s">
        <v>47</v>
      </c>
      <c r="B46" s="55"/>
      <c r="C46" s="35">
        <v>0.0</v>
      </c>
      <c r="D46" s="35">
        <v>0.0</v>
      </c>
      <c r="E46" s="9"/>
      <c r="F46" s="57"/>
      <c r="G46" s="35">
        <v>600.0</v>
      </c>
      <c r="H46" s="35">
        <f t="shared" si="20"/>
        <v>600</v>
      </c>
      <c r="I46" s="9"/>
      <c r="J46" s="9"/>
      <c r="K46" s="9"/>
      <c r="L46" s="9"/>
      <c r="M46" s="9"/>
      <c r="N46" s="9"/>
      <c r="O46" s="9"/>
    </row>
    <row r="47">
      <c r="A47" s="36" t="s">
        <v>48</v>
      </c>
      <c r="B47" s="57">
        <v>442.0</v>
      </c>
      <c r="C47" s="35">
        <v>1461.0</v>
      </c>
      <c r="D47" s="35">
        <v>1019.0</v>
      </c>
      <c r="E47" s="9"/>
      <c r="F47" s="57"/>
      <c r="G47" s="35">
        <v>1800.0</v>
      </c>
      <c r="H47" s="35">
        <f t="shared" si="20"/>
        <v>1800</v>
      </c>
      <c r="I47" s="65"/>
      <c r="J47" s="9"/>
      <c r="K47" s="9"/>
      <c r="L47" s="9"/>
      <c r="M47" s="9"/>
      <c r="N47" s="9"/>
      <c r="O47" s="9"/>
    </row>
    <row r="48">
      <c r="A48" s="31" t="s">
        <v>49</v>
      </c>
      <c r="B48" s="55"/>
      <c r="C48" s="35">
        <v>60.0</v>
      </c>
      <c r="D48" s="56">
        <f>SUM(C48-B48)</f>
        <v>60</v>
      </c>
      <c r="E48" s="9"/>
      <c r="F48" s="57"/>
      <c r="G48" s="35">
        <v>150.0</v>
      </c>
      <c r="H48" s="35">
        <f t="shared" si="20"/>
        <v>150</v>
      </c>
      <c r="I48" s="9"/>
      <c r="J48" s="9"/>
      <c r="K48" s="9"/>
      <c r="L48" s="9"/>
      <c r="M48" s="9"/>
      <c r="N48" s="9"/>
      <c r="O48" s="9"/>
    </row>
    <row r="49">
      <c r="A49" s="36" t="s">
        <v>50</v>
      </c>
      <c r="B49" s="55"/>
      <c r="C49" s="60"/>
      <c r="D49" s="60"/>
      <c r="E49" s="9"/>
      <c r="F49" s="66"/>
      <c r="G49" s="35"/>
      <c r="H49" s="35">
        <f t="shared" si="20"/>
        <v>0</v>
      </c>
      <c r="I49" s="9"/>
      <c r="J49" s="9"/>
      <c r="K49" s="9"/>
      <c r="L49" s="9"/>
      <c r="M49" s="9"/>
      <c r="N49" s="9"/>
      <c r="O49" s="9"/>
    </row>
    <row r="50">
      <c r="A50" s="42" t="s">
        <v>51</v>
      </c>
      <c r="B50" s="57">
        <v>150.0</v>
      </c>
      <c r="C50" s="35">
        <v>1953.0</v>
      </c>
      <c r="D50" s="35">
        <v>1803.0</v>
      </c>
      <c r="E50" s="9"/>
      <c r="F50" s="66"/>
      <c r="G50" s="35">
        <v>2112.0</v>
      </c>
      <c r="H50" s="35">
        <f t="shared" si="20"/>
        <v>2112</v>
      </c>
      <c r="I50" s="9"/>
      <c r="J50" s="9"/>
      <c r="K50" s="9"/>
      <c r="L50" s="9"/>
      <c r="M50" s="9"/>
      <c r="N50" s="9"/>
      <c r="O50" s="9"/>
    </row>
    <row r="51">
      <c r="A51" s="36" t="s">
        <v>52</v>
      </c>
      <c r="B51" s="55"/>
      <c r="C51" s="35">
        <v>14.0</v>
      </c>
      <c r="D51" s="56">
        <f>SUM(C51-B52)</f>
        <v>14</v>
      </c>
      <c r="E51" s="9"/>
      <c r="F51" s="57"/>
      <c r="G51" s="35"/>
      <c r="H51" s="35"/>
      <c r="I51" s="9"/>
      <c r="J51" s="9"/>
      <c r="K51" s="9"/>
      <c r="L51" s="9"/>
      <c r="M51" s="9"/>
      <c r="N51" s="9"/>
      <c r="O51" s="9"/>
    </row>
    <row r="52">
      <c r="A52" s="36" t="s">
        <v>53</v>
      </c>
      <c r="B52" s="55"/>
      <c r="C52" s="67"/>
      <c r="D52" s="67"/>
      <c r="E52" s="9"/>
      <c r="F52" s="57"/>
      <c r="G52" s="35">
        <v>100.0</v>
      </c>
      <c r="H52" s="35">
        <f t="shared" ref="H52:H56" si="21">G52-F52</f>
        <v>100</v>
      </c>
      <c r="I52" s="9"/>
      <c r="J52" s="9"/>
      <c r="K52" s="9"/>
      <c r="L52" s="9"/>
      <c r="M52" s="9"/>
      <c r="N52" s="9"/>
      <c r="O52" s="9"/>
    </row>
    <row r="53">
      <c r="A53" s="31" t="s">
        <v>54</v>
      </c>
      <c r="B53" s="55"/>
      <c r="C53" s="52"/>
      <c r="D53" s="52"/>
      <c r="E53" s="9"/>
      <c r="F53" s="57"/>
      <c r="G53" s="35">
        <v>50.0</v>
      </c>
      <c r="H53" s="35">
        <f t="shared" si="21"/>
        <v>50</v>
      </c>
      <c r="I53" s="9"/>
      <c r="J53" s="9"/>
      <c r="K53" s="9"/>
      <c r="L53" s="9"/>
      <c r="M53" s="9"/>
      <c r="N53" s="9"/>
      <c r="O53" s="9"/>
    </row>
    <row r="54">
      <c r="A54" s="36" t="s">
        <v>55</v>
      </c>
      <c r="B54" s="55"/>
      <c r="C54" s="35">
        <v>126.0</v>
      </c>
      <c r="D54" s="56">
        <f>SUM(C54-B54)</f>
        <v>126</v>
      </c>
      <c r="E54" s="9"/>
      <c r="F54" s="57"/>
      <c r="G54" s="35">
        <v>500.0</v>
      </c>
      <c r="H54" s="35">
        <f t="shared" si="21"/>
        <v>500</v>
      </c>
      <c r="I54" s="9"/>
      <c r="J54" s="9"/>
      <c r="K54" s="9"/>
      <c r="L54" s="9"/>
      <c r="M54" s="9"/>
      <c r="N54" s="9"/>
      <c r="O54" s="9"/>
    </row>
    <row r="55">
      <c r="A55" s="31" t="s">
        <v>56</v>
      </c>
      <c r="B55" s="55"/>
      <c r="C55" s="35">
        <v>84.0</v>
      </c>
      <c r="D55" s="35">
        <v>84.0</v>
      </c>
      <c r="E55" s="9"/>
      <c r="F55" s="57"/>
      <c r="G55" s="35">
        <v>50.0</v>
      </c>
      <c r="H55" s="35">
        <f t="shared" si="21"/>
        <v>50</v>
      </c>
      <c r="I55" s="9"/>
      <c r="J55" s="9"/>
      <c r="K55" s="9"/>
      <c r="L55" s="9"/>
      <c r="M55" s="9"/>
      <c r="N55" s="9"/>
      <c r="O55" s="9"/>
    </row>
    <row r="56">
      <c r="A56" s="48" t="s">
        <v>57</v>
      </c>
      <c r="B56" s="52"/>
      <c r="C56" s="34"/>
      <c r="D56" s="34"/>
      <c r="E56" s="9"/>
      <c r="F56" s="34"/>
      <c r="G56" s="34">
        <v>200.0</v>
      </c>
      <c r="H56" s="34">
        <f t="shared" si="21"/>
        <v>200</v>
      </c>
      <c r="I56" s="9"/>
      <c r="J56" s="9"/>
      <c r="K56" s="9"/>
      <c r="L56" s="9"/>
      <c r="M56" s="9"/>
      <c r="N56" s="9"/>
      <c r="O56" s="9"/>
    </row>
    <row r="57">
      <c r="A57" s="68"/>
      <c r="B57" s="26"/>
      <c r="C57" s="26"/>
      <c r="D57" s="26"/>
      <c r="E57" s="9"/>
      <c r="F57" s="26"/>
      <c r="G57" s="26"/>
      <c r="H57" s="26"/>
      <c r="I57" s="9"/>
      <c r="J57" s="9"/>
      <c r="K57" s="9"/>
      <c r="L57" s="9"/>
      <c r="M57" s="9"/>
      <c r="N57" s="9"/>
      <c r="O57" s="9"/>
    </row>
    <row r="58">
      <c r="A58" s="69" t="s">
        <v>58</v>
      </c>
      <c r="B58" s="28">
        <f t="shared" ref="B58:D58" si="22">B59+B60</f>
        <v>0</v>
      </c>
      <c r="C58" s="28">
        <f t="shared" si="22"/>
        <v>3367</v>
      </c>
      <c r="D58" s="28">
        <f t="shared" si="22"/>
        <v>3367</v>
      </c>
      <c r="E58" s="30"/>
      <c r="F58" s="28">
        <f t="shared" ref="F58:H58" si="23">F59+F60</f>
        <v>0</v>
      </c>
      <c r="G58" s="28">
        <f t="shared" si="23"/>
        <v>3000</v>
      </c>
      <c r="H58" s="28">
        <f t="shared" si="23"/>
        <v>3000</v>
      </c>
      <c r="I58" s="30"/>
      <c r="J58" s="30"/>
      <c r="K58" s="30"/>
      <c r="L58" s="30"/>
      <c r="M58" s="30"/>
      <c r="N58" s="30"/>
      <c r="O58" s="30"/>
    </row>
    <row r="59">
      <c r="A59" s="31" t="s">
        <v>59</v>
      </c>
      <c r="B59" s="34">
        <v>0.0</v>
      </c>
      <c r="C59" s="34">
        <v>2000.0</v>
      </c>
      <c r="D59" s="54">
        <f t="shared" ref="D59:D60" si="24">SUM(C59-B59)</f>
        <v>2000</v>
      </c>
      <c r="E59" s="9"/>
      <c r="F59" s="34"/>
      <c r="G59" s="59">
        <v>2000.0</v>
      </c>
      <c r="H59" s="59">
        <f t="shared" ref="H59:H60" si="25">G59-F59</f>
        <v>2000</v>
      </c>
      <c r="I59" s="9"/>
      <c r="J59" s="9"/>
      <c r="K59" s="9"/>
      <c r="L59" s="9"/>
      <c r="M59" s="9"/>
      <c r="N59" s="9"/>
      <c r="O59" s="9"/>
    </row>
    <row r="60">
      <c r="A60" s="31" t="s">
        <v>60</v>
      </c>
      <c r="B60" s="34">
        <v>0.0</v>
      </c>
      <c r="C60" s="57">
        <v>1367.0</v>
      </c>
      <c r="D60" s="56">
        <f t="shared" si="24"/>
        <v>1367</v>
      </c>
      <c r="E60" s="9"/>
      <c r="F60" s="34"/>
      <c r="G60" s="59">
        <v>1000.0</v>
      </c>
      <c r="H60" s="59">
        <f t="shared" si="25"/>
        <v>1000</v>
      </c>
      <c r="I60" s="9"/>
      <c r="J60" s="9"/>
      <c r="K60" s="9"/>
      <c r="L60" s="9"/>
      <c r="M60" s="9"/>
      <c r="N60" s="9"/>
      <c r="O60" s="9"/>
    </row>
    <row r="61">
      <c r="A61" s="44"/>
      <c r="B61" s="26"/>
      <c r="C61" s="26"/>
      <c r="D61" s="26"/>
      <c r="E61" s="9"/>
      <c r="F61" s="26"/>
      <c r="G61" s="26"/>
      <c r="H61" s="26"/>
      <c r="I61" s="9"/>
      <c r="J61" s="9"/>
      <c r="K61" s="9"/>
      <c r="L61" s="9"/>
      <c r="M61" s="9"/>
      <c r="N61" s="9"/>
      <c r="O61" s="9"/>
    </row>
    <row r="62">
      <c r="A62" s="27" t="s">
        <v>61</v>
      </c>
      <c r="B62" s="28">
        <f t="shared" ref="B62:D62" si="26">sum(B63:B71)</f>
        <v>588</v>
      </c>
      <c r="C62" s="70">
        <f t="shared" si="26"/>
        <v>3425</v>
      </c>
      <c r="D62" s="70">
        <f t="shared" si="26"/>
        <v>2837</v>
      </c>
      <c r="E62" s="30"/>
      <c r="F62" s="28">
        <f t="shared" ref="F62:H62" si="27">sum(F63:F71)</f>
        <v>0</v>
      </c>
      <c r="G62" s="70">
        <f t="shared" si="27"/>
        <v>4538</v>
      </c>
      <c r="H62" s="70">
        <f t="shared" si="27"/>
        <v>4538</v>
      </c>
      <c r="I62" s="30"/>
      <c r="J62" s="30"/>
      <c r="K62" s="30"/>
      <c r="L62" s="30"/>
      <c r="M62" s="30"/>
      <c r="N62" s="30"/>
      <c r="O62" s="30"/>
    </row>
    <row r="63">
      <c r="A63" s="45" t="s">
        <v>62</v>
      </c>
      <c r="B63" s="34">
        <v>0.0</v>
      </c>
      <c r="C63" s="34">
        <v>4.0</v>
      </c>
      <c r="D63" s="54">
        <f t="shared" ref="D63:D71" si="28">SUM(C63-B63)</f>
        <v>4</v>
      </c>
      <c r="E63" s="9"/>
      <c r="F63" s="34"/>
      <c r="G63" s="59">
        <v>150.0</v>
      </c>
      <c r="H63" s="59">
        <f t="shared" ref="H63:H71" si="29">G63-F63</f>
        <v>150</v>
      </c>
      <c r="I63" s="9"/>
      <c r="J63" s="9"/>
      <c r="K63" s="9"/>
      <c r="L63" s="9"/>
      <c r="M63" s="9"/>
      <c r="N63" s="9"/>
      <c r="O63" s="9"/>
    </row>
    <row r="64">
      <c r="A64" s="45" t="s">
        <v>63</v>
      </c>
      <c r="B64" s="57">
        <v>0.0</v>
      </c>
      <c r="C64" s="57">
        <v>288.0</v>
      </c>
      <c r="D64" s="56">
        <f t="shared" si="28"/>
        <v>288</v>
      </c>
      <c r="E64" s="9"/>
      <c r="F64" s="57"/>
      <c r="G64" s="59">
        <v>300.0</v>
      </c>
      <c r="H64" s="59">
        <f t="shared" si="29"/>
        <v>300</v>
      </c>
      <c r="I64" s="9"/>
      <c r="J64" s="9"/>
      <c r="K64" s="9"/>
      <c r="L64" s="9"/>
      <c r="M64" s="9"/>
      <c r="N64" s="9"/>
      <c r="O64" s="9"/>
    </row>
    <row r="65">
      <c r="A65" s="45" t="s">
        <v>64</v>
      </c>
      <c r="B65" s="57">
        <v>0.0</v>
      </c>
      <c r="C65" s="57">
        <v>923.0</v>
      </c>
      <c r="D65" s="56">
        <f t="shared" si="28"/>
        <v>923</v>
      </c>
      <c r="E65" s="9"/>
      <c r="F65" s="57"/>
      <c r="G65" s="59">
        <v>700.0</v>
      </c>
      <c r="H65" s="59">
        <f t="shared" si="29"/>
        <v>700</v>
      </c>
      <c r="I65" s="9"/>
      <c r="J65" s="9"/>
      <c r="K65" s="9"/>
      <c r="L65" s="9"/>
      <c r="M65" s="9"/>
      <c r="N65" s="9"/>
      <c r="O65" s="9"/>
    </row>
    <row r="66">
      <c r="A66" s="45" t="s">
        <v>65</v>
      </c>
      <c r="B66" s="57">
        <v>0.0</v>
      </c>
      <c r="C66" s="71">
        <v>109.0</v>
      </c>
      <c r="D66" s="56">
        <f t="shared" si="28"/>
        <v>109</v>
      </c>
      <c r="E66" s="9"/>
      <c r="F66" s="57"/>
      <c r="G66" s="59">
        <v>129.0</v>
      </c>
      <c r="H66" s="59">
        <f t="shared" si="29"/>
        <v>129</v>
      </c>
      <c r="I66" s="9"/>
      <c r="J66" s="9"/>
      <c r="K66" s="9"/>
      <c r="L66" s="9"/>
      <c r="M66" s="9"/>
      <c r="N66" s="9"/>
      <c r="O66" s="9"/>
    </row>
    <row r="67">
      <c r="A67" s="48" t="s">
        <v>66</v>
      </c>
      <c r="B67" s="57">
        <v>0.0</v>
      </c>
      <c r="C67" s="57">
        <v>835.0</v>
      </c>
      <c r="D67" s="56">
        <f t="shared" si="28"/>
        <v>835</v>
      </c>
      <c r="E67" s="9"/>
      <c r="F67" s="57"/>
      <c r="G67" s="35">
        <v>835.0</v>
      </c>
      <c r="H67" s="35">
        <f t="shared" si="29"/>
        <v>835</v>
      </c>
      <c r="I67" s="9"/>
      <c r="J67" s="9"/>
      <c r="K67" s="9"/>
      <c r="L67" s="9"/>
      <c r="M67" s="9"/>
      <c r="N67" s="9"/>
      <c r="O67" s="9"/>
    </row>
    <row r="68">
      <c r="A68" s="45" t="s">
        <v>67</v>
      </c>
      <c r="B68" s="57">
        <v>588.0</v>
      </c>
      <c r="C68" s="57">
        <v>588.0</v>
      </c>
      <c r="D68" s="56">
        <f t="shared" si="28"/>
        <v>0</v>
      </c>
      <c r="E68" s="9"/>
      <c r="F68" s="57"/>
      <c r="G68" s="35">
        <v>50.0</v>
      </c>
      <c r="H68" s="35">
        <f t="shared" si="29"/>
        <v>50</v>
      </c>
      <c r="I68" s="9"/>
      <c r="J68" s="9"/>
      <c r="K68" s="9"/>
      <c r="L68" s="9"/>
      <c r="M68" s="9"/>
      <c r="N68" s="9"/>
      <c r="O68" s="9"/>
    </row>
    <row r="69">
      <c r="A69" s="48" t="s">
        <v>68</v>
      </c>
      <c r="B69" s="63">
        <v>0.0</v>
      </c>
      <c r="C69" s="57">
        <v>204.0</v>
      </c>
      <c r="D69" s="56">
        <f t="shared" si="28"/>
        <v>204</v>
      </c>
      <c r="E69" s="9"/>
      <c r="F69" s="63"/>
      <c r="G69" s="63">
        <v>400.0</v>
      </c>
      <c r="H69" s="34">
        <f t="shared" si="29"/>
        <v>400</v>
      </c>
      <c r="I69" s="9"/>
      <c r="J69" s="9"/>
      <c r="K69" s="9"/>
      <c r="L69" s="9"/>
      <c r="M69" s="9"/>
      <c r="N69" s="9"/>
      <c r="O69" s="9"/>
    </row>
    <row r="70">
      <c r="A70" s="48" t="s">
        <v>69</v>
      </c>
      <c r="B70" s="63">
        <v>0.0</v>
      </c>
      <c r="C70" s="57">
        <v>474.0</v>
      </c>
      <c r="D70" s="56">
        <f t="shared" si="28"/>
        <v>474</v>
      </c>
      <c r="E70" s="9"/>
      <c r="F70" s="63"/>
      <c r="G70" s="63">
        <v>474.0</v>
      </c>
      <c r="H70" s="35">
        <f t="shared" si="29"/>
        <v>474</v>
      </c>
      <c r="I70" s="9"/>
      <c r="J70" s="9"/>
      <c r="K70" s="9"/>
      <c r="L70" s="9"/>
      <c r="M70" s="9"/>
      <c r="N70" s="9"/>
      <c r="O70" s="9"/>
    </row>
    <row r="71">
      <c r="A71" s="48" t="s">
        <v>70</v>
      </c>
      <c r="B71" s="63">
        <v>0.0</v>
      </c>
      <c r="C71" s="55"/>
      <c r="D71" s="56">
        <f t="shared" si="28"/>
        <v>0</v>
      </c>
      <c r="E71" s="9"/>
      <c r="F71" s="63"/>
      <c r="G71" s="63">
        <v>1500.0</v>
      </c>
      <c r="H71" s="35">
        <f t="shared" si="29"/>
        <v>1500</v>
      </c>
      <c r="I71" s="9"/>
      <c r="J71" s="9"/>
      <c r="K71" s="9"/>
      <c r="L71" s="9"/>
      <c r="M71" s="9"/>
      <c r="N71" s="9"/>
      <c r="O71" s="9"/>
    </row>
    <row r="72">
      <c r="A72" s="44"/>
      <c r="B72" s="26"/>
      <c r="C72" s="26"/>
      <c r="D72" s="26"/>
      <c r="E72" s="9"/>
      <c r="F72" s="26"/>
      <c r="G72" s="26"/>
      <c r="H72" s="26"/>
      <c r="I72" s="9"/>
      <c r="J72" s="9"/>
      <c r="K72" s="9"/>
      <c r="L72" s="9"/>
      <c r="M72" s="9"/>
      <c r="N72" s="9"/>
      <c r="O72" s="9"/>
    </row>
    <row r="73">
      <c r="A73" s="72" t="s">
        <v>71</v>
      </c>
      <c r="B73" s="73">
        <f t="shared" ref="B73:D73" si="30">SUM(B74:B75)</f>
        <v>0</v>
      </c>
      <c r="C73" s="73">
        <f t="shared" si="30"/>
        <v>463</v>
      </c>
      <c r="D73" s="73">
        <f t="shared" si="30"/>
        <v>463</v>
      </c>
      <c r="E73" s="30"/>
      <c r="F73" s="73">
        <f t="shared" ref="F73:H73" si="31">SUM(F74:F75)</f>
        <v>0</v>
      </c>
      <c r="G73" s="73">
        <f t="shared" si="31"/>
        <v>80</v>
      </c>
      <c r="H73" s="73">
        <f t="shared" si="31"/>
        <v>80</v>
      </c>
      <c r="I73" s="30"/>
      <c r="J73" s="30"/>
      <c r="K73" s="30"/>
      <c r="L73" s="30"/>
      <c r="M73" s="30"/>
      <c r="N73" s="30"/>
      <c r="O73" s="30"/>
    </row>
    <row r="74">
      <c r="A74" s="48" t="s">
        <v>72</v>
      </c>
      <c r="B74" s="52"/>
      <c r="C74" s="74">
        <v>74.0</v>
      </c>
      <c r="D74" s="74">
        <f t="shared" ref="D74:D75" si="32">C74-B74</f>
        <v>74</v>
      </c>
      <c r="E74" s="9"/>
      <c r="F74" s="34"/>
      <c r="G74" s="34">
        <v>80.0</v>
      </c>
      <c r="H74" s="34">
        <f t="shared" ref="H74:H75" si="33">G74-F74</f>
        <v>80</v>
      </c>
      <c r="I74" s="9"/>
      <c r="J74" s="9"/>
      <c r="K74" s="9"/>
      <c r="L74" s="9"/>
      <c r="M74" s="9"/>
      <c r="N74" s="9"/>
      <c r="O74" s="9"/>
    </row>
    <row r="75">
      <c r="A75" s="48" t="s">
        <v>73</v>
      </c>
      <c r="B75" s="55"/>
      <c r="C75" s="35">
        <v>389.0</v>
      </c>
      <c r="D75" s="35">
        <f t="shared" si="32"/>
        <v>389</v>
      </c>
      <c r="E75" s="9"/>
      <c r="F75" s="34"/>
      <c r="G75" s="34"/>
      <c r="H75" s="34">
        <f t="shared" si="33"/>
        <v>0</v>
      </c>
      <c r="I75" s="9"/>
      <c r="J75" s="9"/>
      <c r="K75" s="9"/>
      <c r="L75" s="9"/>
      <c r="M75" s="9"/>
      <c r="N75" s="9"/>
      <c r="O75" s="9"/>
    </row>
    <row r="76">
      <c r="A76" s="44"/>
      <c r="B76" s="26"/>
      <c r="C76" s="26"/>
      <c r="D76" s="26"/>
      <c r="E76" s="9"/>
      <c r="F76" s="26"/>
      <c r="G76" s="26"/>
      <c r="H76" s="26"/>
      <c r="I76" s="9"/>
      <c r="J76" s="9"/>
      <c r="K76" s="9"/>
      <c r="L76" s="9"/>
      <c r="M76" s="9"/>
      <c r="N76" s="9"/>
      <c r="O76" s="9"/>
    </row>
    <row r="77">
      <c r="A77" s="27" t="s">
        <v>74</v>
      </c>
      <c r="B77" s="28">
        <f t="shared" ref="B77:D77" si="34">sum(B78:B84)</f>
        <v>1090</v>
      </c>
      <c r="C77" s="28">
        <f t="shared" si="34"/>
        <v>8764</v>
      </c>
      <c r="D77" s="28">
        <f t="shared" si="34"/>
        <v>7674</v>
      </c>
      <c r="E77" s="30"/>
      <c r="F77" s="28">
        <f t="shared" ref="F77:H77" si="35">sum(F78:F84)</f>
        <v>0</v>
      </c>
      <c r="G77" s="28">
        <f t="shared" si="35"/>
        <v>11350</v>
      </c>
      <c r="H77" s="28">
        <f t="shared" si="35"/>
        <v>11350</v>
      </c>
      <c r="I77" s="30"/>
      <c r="J77" s="30"/>
      <c r="K77" s="30"/>
      <c r="L77" s="30"/>
      <c r="M77" s="30"/>
      <c r="N77" s="30"/>
      <c r="O77" s="30"/>
    </row>
    <row r="78">
      <c r="A78" s="36" t="s">
        <v>75</v>
      </c>
      <c r="B78" s="63">
        <v>16.0</v>
      </c>
      <c r="C78" s="53">
        <v>5525.0</v>
      </c>
      <c r="D78" s="54">
        <f t="shared" ref="D78:D83" si="36">SUM(C78-B78)</f>
        <v>5509</v>
      </c>
      <c r="E78" s="9"/>
      <c r="F78" s="34"/>
      <c r="G78" s="59">
        <v>8200.0</v>
      </c>
      <c r="H78" s="75">
        <f t="shared" ref="H78:H84" si="37">G78-F78</f>
        <v>8200</v>
      </c>
      <c r="I78" s="65"/>
      <c r="J78" s="9"/>
      <c r="K78" s="9"/>
      <c r="L78" s="9"/>
      <c r="M78" s="9"/>
      <c r="N78" s="9"/>
      <c r="O78" s="9"/>
    </row>
    <row r="79">
      <c r="A79" s="31" t="s">
        <v>76</v>
      </c>
      <c r="B79" s="55"/>
      <c r="C79" s="35">
        <v>487.0</v>
      </c>
      <c r="D79" s="56">
        <f t="shared" si="36"/>
        <v>487</v>
      </c>
      <c r="E79" s="9"/>
      <c r="F79" s="57"/>
      <c r="G79" s="35">
        <v>500.0</v>
      </c>
      <c r="H79" s="35">
        <f t="shared" si="37"/>
        <v>500</v>
      </c>
      <c r="I79" s="9"/>
      <c r="J79" s="9"/>
      <c r="K79" s="9"/>
      <c r="L79" s="9"/>
      <c r="M79" s="9"/>
      <c r="N79" s="9"/>
      <c r="O79" s="9"/>
    </row>
    <row r="80">
      <c r="A80" s="31" t="s">
        <v>77</v>
      </c>
      <c r="B80" s="55"/>
      <c r="C80" s="35">
        <v>0.0</v>
      </c>
      <c r="D80" s="56">
        <f t="shared" si="36"/>
        <v>0</v>
      </c>
      <c r="E80" s="9"/>
      <c r="F80" s="57"/>
      <c r="G80" s="35">
        <v>50.0</v>
      </c>
      <c r="H80" s="35">
        <f t="shared" si="37"/>
        <v>50</v>
      </c>
      <c r="I80" s="9"/>
      <c r="J80" s="9"/>
      <c r="K80" s="9"/>
      <c r="L80" s="9"/>
      <c r="M80" s="9"/>
      <c r="N80" s="9"/>
      <c r="O80" s="9"/>
    </row>
    <row r="81">
      <c r="A81" s="36" t="s">
        <v>78</v>
      </c>
      <c r="B81" s="55"/>
      <c r="C81" s="58">
        <v>492.0</v>
      </c>
      <c r="D81" s="56">
        <f t="shared" si="36"/>
        <v>492</v>
      </c>
      <c r="E81" s="5"/>
      <c r="F81" s="57"/>
      <c r="G81" s="35">
        <v>200.0</v>
      </c>
      <c r="H81" s="35">
        <f t="shared" si="37"/>
        <v>200</v>
      </c>
      <c r="I81" s="5"/>
      <c r="J81" s="5"/>
      <c r="K81" s="5"/>
      <c r="L81" s="5"/>
      <c r="M81" s="5"/>
      <c r="N81" s="5"/>
      <c r="O81" s="5"/>
    </row>
    <row r="82">
      <c r="A82" s="31" t="s">
        <v>79</v>
      </c>
      <c r="B82" s="55"/>
      <c r="C82" s="58">
        <v>186.0</v>
      </c>
      <c r="D82" s="56">
        <f t="shared" si="36"/>
        <v>186</v>
      </c>
      <c r="E82" s="9"/>
      <c r="F82" s="57"/>
      <c r="G82" s="59">
        <v>200.0</v>
      </c>
      <c r="H82" s="35">
        <f t="shared" si="37"/>
        <v>200</v>
      </c>
      <c r="I82" s="9"/>
      <c r="J82" s="9"/>
      <c r="K82" s="9"/>
      <c r="L82" s="9"/>
      <c r="M82" s="9"/>
      <c r="N82" s="9"/>
      <c r="O82" s="9"/>
    </row>
    <row r="83">
      <c r="A83" s="36" t="s">
        <v>80</v>
      </c>
      <c r="B83" s="55"/>
      <c r="C83" s="60"/>
      <c r="D83" s="56">
        <f t="shared" si="36"/>
        <v>0</v>
      </c>
      <c r="E83" s="9"/>
      <c r="F83" s="57"/>
      <c r="G83" s="59">
        <v>200.0</v>
      </c>
      <c r="H83" s="35">
        <f t="shared" si="37"/>
        <v>200</v>
      </c>
      <c r="I83" s="9"/>
      <c r="J83" s="9"/>
      <c r="K83" s="9"/>
      <c r="L83" s="9"/>
      <c r="M83" s="9"/>
      <c r="N83" s="9"/>
      <c r="O83" s="9"/>
    </row>
    <row r="84">
      <c r="A84" s="36" t="s">
        <v>81</v>
      </c>
      <c r="B84" s="64">
        <v>1074.0</v>
      </c>
      <c r="C84" s="35">
        <v>2074.0</v>
      </c>
      <c r="D84" s="35">
        <v>1000.0</v>
      </c>
      <c r="E84" s="9"/>
      <c r="F84" s="57"/>
      <c r="G84" s="59">
        <v>2000.0</v>
      </c>
      <c r="H84" s="35">
        <f t="shared" si="37"/>
        <v>2000</v>
      </c>
      <c r="I84" s="9"/>
      <c r="J84" s="9"/>
      <c r="K84" s="9"/>
      <c r="L84" s="9"/>
      <c r="M84" s="9"/>
      <c r="N84" s="9"/>
      <c r="O84" s="9"/>
    </row>
    <row r="85">
      <c r="A85" s="44"/>
      <c r="B85" s="26"/>
      <c r="C85" s="26"/>
      <c r="D85" s="26"/>
      <c r="E85" s="9"/>
      <c r="F85" s="26"/>
      <c r="G85" s="26"/>
      <c r="H85" s="26"/>
      <c r="I85" s="9"/>
      <c r="J85" s="9"/>
      <c r="K85" s="9"/>
      <c r="L85" s="9"/>
      <c r="M85" s="9"/>
      <c r="N85" s="9"/>
      <c r="O85" s="9"/>
    </row>
    <row r="86">
      <c r="A86" s="27" t="s">
        <v>82</v>
      </c>
      <c r="B86" s="28">
        <f t="shared" ref="B86:C86" si="38">sum(B87:B90)</f>
        <v>0</v>
      </c>
      <c r="C86" s="28">
        <f t="shared" si="38"/>
        <v>3746</v>
      </c>
      <c r="D86" s="73">
        <f>C86-B86</f>
        <v>3746</v>
      </c>
      <c r="E86" s="30"/>
      <c r="F86" s="28">
        <f t="shared" ref="F86:G86" si="39">sum(F87:F90)</f>
        <v>0</v>
      </c>
      <c r="G86" s="28">
        <f t="shared" si="39"/>
        <v>4100</v>
      </c>
      <c r="H86" s="73">
        <f t="shared" ref="H86:H90" si="40">G86-F86</f>
        <v>4100</v>
      </c>
      <c r="I86" s="30"/>
      <c r="J86" s="30"/>
      <c r="K86" s="30"/>
      <c r="L86" s="30"/>
      <c r="M86" s="30"/>
      <c r="N86" s="30"/>
      <c r="O86" s="30"/>
    </row>
    <row r="87">
      <c r="A87" s="31" t="s">
        <v>83</v>
      </c>
      <c r="B87" s="52"/>
      <c r="C87" s="53">
        <v>656.0</v>
      </c>
      <c r="D87" s="54">
        <f t="shared" ref="D87:D90" si="41">SUM(C87-B87)</f>
        <v>656</v>
      </c>
      <c r="E87" s="9"/>
      <c r="F87" s="34"/>
      <c r="G87" s="59">
        <v>1000.0</v>
      </c>
      <c r="H87" s="35">
        <f t="shared" si="40"/>
        <v>1000</v>
      </c>
      <c r="I87" s="9"/>
      <c r="J87" s="9"/>
      <c r="K87" s="9"/>
      <c r="L87" s="9"/>
      <c r="M87" s="9"/>
      <c r="N87" s="9"/>
      <c r="O87" s="9"/>
    </row>
    <row r="88">
      <c r="A88" s="36" t="s">
        <v>84</v>
      </c>
      <c r="B88" s="55"/>
      <c r="C88" s="35">
        <v>173.0</v>
      </c>
      <c r="D88" s="56">
        <f t="shared" si="41"/>
        <v>173</v>
      </c>
      <c r="E88" s="65"/>
      <c r="F88" s="57"/>
      <c r="G88" s="59">
        <v>150.0</v>
      </c>
      <c r="H88" s="35">
        <f t="shared" si="40"/>
        <v>150</v>
      </c>
      <c r="I88" s="9"/>
      <c r="J88" s="9"/>
      <c r="K88" s="9"/>
      <c r="L88" s="9"/>
      <c r="M88" s="9"/>
      <c r="N88" s="9"/>
      <c r="O88" s="9"/>
    </row>
    <row r="89">
      <c r="A89" s="31" t="s">
        <v>85</v>
      </c>
      <c r="B89" s="55"/>
      <c r="C89" s="35">
        <v>717.0</v>
      </c>
      <c r="D89" s="56">
        <f t="shared" si="41"/>
        <v>717</v>
      </c>
      <c r="E89" s="9"/>
      <c r="F89" s="57"/>
      <c r="G89" s="59">
        <v>750.0</v>
      </c>
      <c r="H89" s="35">
        <f t="shared" si="40"/>
        <v>750</v>
      </c>
      <c r="I89" s="9"/>
      <c r="J89" s="9"/>
      <c r="K89" s="9"/>
      <c r="L89" s="9"/>
      <c r="M89" s="9"/>
      <c r="N89" s="9"/>
      <c r="O89" s="9"/>
    </row>
    <row r="90">
      <c r="A90" s="31" t="s">
        <v>86</v>
      </c>
      <c r="B90" s="55"/>
      <c r="C90" s="35">
        <v>2200.0</v>
      </c>
      <c r="D90" s="56">
        <f t="shared" si="41"/>
        <v>2200</v>
      </c>
      <c r="E90" s="9"/>
      <c r="F90" s="57"/>
      <c r="G90" s="59">
        <v>2200.0</v>
      </c>
      <c r="H90" s="35">
        <f t="shared" si="40"/>
        <v>2200</v>
      </c>
      <c r="I90" s="9"/>
      <c r="J90" s="9"/>
      <c r="K90" s="9"/>
      <c r="L90" s="9"/>
      <c r="M90" s="9"/>
      <c r="N90" s="9"/>
      <c r="O90" s="9"/>
    </row>
    <row r="91">
      <c r="A91" s="44"/>
      <c r="B91" s="26"/>
      <c r="C91" s="26"/>
      <c r="D91" s="26"/>
      <c r="E91" s="9"/>
      <c r="F91" s="26"/>
      <c r="G91" s="26"/>
      <c r="H91" s="26"/>
      <c r="I91" s="9"/>
      <c r="J91" s="9"/>
      <c r="K91" s="9"/>
      <c r="L91" s="9"/>
      <c r="M91" s="9"/>
      <c r="N91" s="9"/>
      <c r="O91" s="9"/>
    </row>
    <row r="92">
      <c r="A92" s="76" t="s">
        <v>87</v>
      </c>
      <c r="B92" s="28">
        <f t="shared" ref="B92:D92" si="42">sum(B93:B101)</f>
        <v>23</v>
      </c>
      <c r="C92" s="28">
        <f t="shared" si="42"/>
        <v>10072</v>
      </c>
      <c r="D92" s="28">
        <f t="shared" si="42"/>
        <v>10049</v>
      </c>
      <c r="E92" s="30"/>
      <c r="F92" s="28"/>
      <c r="G92" s="28">
        <f t="shared" ref="G92:H92" si="43">sum(G93:G101)</f>
        <v>12500</v>
      </c>
      <c r="H92" s="28">
        <f t="shared" si="43"/>
        <v>12500</v>
      </c>
      <c r="I92" s="7"/>
      <c r="J92" s="30"/>
      <c r="K92" s="30"/>
      <c r="L92" s="30"/>
      <c r="M92" s="30"/>
      <c r="N92" s="30"/>
      <c r="O92" s="30"/>
    </row>
    <row r="93">
      <c r="A93" s="31" t="s">
        <v>88</v>
      </c>
      <c r="B93" s="52"/>
      <c r="C93" s="53">
        <v>1105.0</v>
      </c>
      <c r="D93" s="54">
        <f>SUM(C93-B93)</f>
        <v>1105</v>
      </c>
      <c r="E93" s="9"/>
      <c r="F93" s="34"/>
      <c r="G93" s="35">
        <v>500.0</v>
      </c>
      <c r="H93" s="35">
        <f t="shared" ref="H93:H101" si="44">G93-F93</f>
        <v>500</v>
      </c>
      <c r="I93" s="9"/>
      <c r="J93" s="9"/>
      <c r="K93" s="9"/>
      <c r="L93" s="9"/>
      <c r="M93" s="9"/>
      <c r="N93" s="9"/>
      <c r="O93" s="9"/>
    </row>
    <row r="94">
      <c r="A94" s="36" t="s">
        <v>89</v>
      </c>
      <c r="B94" s="55"/>
      <c r="C94" s="35"/>
      <c r="D94" s="35"/>
      <c r="E94" s="9"/>
      <c r="F94" s="57"/>
      <c r="G94" s="35">
        <v>400.0</v>
      </c>
      <c r="H94" s="59">
        <f t="shared" si="44"/>
        <v>400</v>
      </c>
      <c r="I94" s="9"/>
      <c r="J94" s="9"/>
      <c r="K94" s="9"/>
      <c r="L94" s="9"/>
      <c r="M94" s="9"/>
      <c r="N94" s="9"/>
      <c r="O94" s="9"/>
    </row>
    <row r="95">
      <c r="A95" s="36" t="s">
        <v>90</v>
      </c>
      <c r="B95" s="55"/>
      <c r="C95" s="35">
        <v>471.0</v>
      </c>
      <c r="D95" s="35">
        <v>471.0</v>
      </c>
      <c r="E95" s="9"/>
      <c r="F95" s="57"/>
      <c r="G95" s="35">
        <v>800.0</v>
      </c>
      <c r="H95" s="59">
        <f t="shared" si="44"/>
        <v>800</v>
      </c>
      <c r="I95" s="9"/>
      <c r="J95" s="9"/>
      <c r="K95" s="9"/>
      <c r="L95" s="9"/>
      <c r="M95" s="9"/>
      <c r="N95" s="9"/>
      <c r="O95" s="9"/>
    </row>
    <row r="96">
      <c r="A96" s="77" t="s">
        <v>91</v>
      </c>
      <c r="B96" s="55"/>
      <c r="C96" s="35">
        <v>1369.0</v>
      </c>
      <c r="D96" s="56">
        <f t="shared" ref="D96:D98" si="45">SUM(C96-B96)</f>
        <v>1369</v>
      </c>
      <c r="E96" s="9"/>
      <c r="F96" s="57"/>
      <c r="G96" s="35">
        <v>1600.0</v>
      </c>
      <c r="H96" s="59">
        <f t="shared" si="44"/>
        <v>1600</v>
      </c>
      <c r="I96" s="9"/>
      <c r="J96" s="9"/>
      <c r="K96" s="9"/>
      <c r="L96" s="9"/>
      <c r="M96" s="9"/>
      <c r="N96" s="9"/>
      <c r="O96" s="9"/>
    </row>
    <row r="97">
      <c r="A97" s="31" t="s">
        <v>92</v>
      </c>
      <c r="B97" s="55"/>
      <c r="C97" s="35">
        <v>2475.0</v>
      </c>
      <c r="D97" s="56">
        <f t="shared" si="45"/>
        <v>2475</v>
      </c>
      <c r="E97" s="9"/>
      <c r="F97" s="57"/>
      <c r="G97" s="35">
        <v>1600.0</v>
      </c>
      <c r="H97" s="35">
        <f t="shared" si="44"/>
        <v>1600</v>
      </c>
      <c r="I97" s="9"/>
      <c r="J97" s="9"/>
      <c r="K97" s="9"/>
      <c r="L97" s="9"/>
      <c r="M97" s="9"/>
      <c r="N97" s="9"/>
      <c r="O97" s="9"/>
    </row>
    <row r="98">
      <c r="A98" s="77" t="s">
        <v>93</v>
      </c>
      <c r="B98" s="55"/>
      <c r="C98" s="35">
        <v>1052.0</v>
      </c>
      <c r="D98" s="56">
        <f t="shared" si="45"/>
        <v>1052</v>
      </c>
      <c r="E98" s="9"/>
      <c r="F98" s="57"/>
      <c r="G98" s="35">
        <v>2000.0</v>
      </c>
      <c r="H98" s="35">
        <f t="shared" si="44"/>
        <v>2000</v>
      </c>
      <c r="I98" s="9"/>
      <c r="J98" s="9"/>
      <c r="K98" s="9"/>
      <c r="L98" s="9"/>
      <c r="M98" s="9"/>
      <c r="N98" s="9"/>
      <c r="O98" s="9"/>
    </row>
    <row r="99">
      <c r="A99" s="31" t="s">
        <v>94</v>
      </c>
      <c r="B99" s="55"/>
      <c r="C99" s="35">
        <v>0.0</v>
      </c>
      <c r="D99" s="35">
        <v>0.0</v>
      </c>
      <c r="E99" s="22"/>
      <c r="F99" s="57"/>
      <c r="G99" s="35">
        <v>2000.0</v>
      </c>
      <c r="H99" s="35">
        <f t="shared" si="44"/>
        <v>2000</v>
      </c>
      <c r="I99" s="9"/>
      <c r="J99" s="22"/>
      <c r="K99" s="22"/>
      <c r="L99" s="22"/>
      <c r="M99" s="22"/>
      <c r="N99" s="22"/>
      <c r="O99" s="22"/>
    </row>
    <row r="100">
      <c r="A100" s="31" t="s">
        <v>95</v>
      </c>
      <c r="B100" s="55"/>
      <c r="C100" s="35">
        <v>1579.0</v>
      </c>
      <c r="D100" s="56">
        <f t="shared" ref="D100:D101" si="46">SUM(C100-B100)</f>
        <v>1579</v>
      </c>
      <c r="E100" s="9"/>
      <c r="F100" s="57"/>
      <c r="G100" s="35">
        <v>2000.0</v>
      </c>
      <c r="H100" s="35">
        <f t="shared" si="44"/>
        <v>2000</v>
      </c>
      <c r="I100" s="9"/>
      <c r="J100" s="9"/>
      <c r="K100" s="9"/>
      <c r="L100" s="9"/>
      <c r="M100" s="9"/>
      <c r="N100" s="9"/>
      <c r="O100" s="9"/>
    </row>
    <row r="101">
      <c r="A101" s="45" t="s">
        <v>96</v>
      </c>
      <c r="B101" s="63">
        <v>23.0</v>
      </c>
      <c r="C101" s="35">
        <v>2021.0</v>
      </c>
      <c r="D101" s="78">
        <f t="shared" si="46"/>
        <v>1998</v>
      </c>
      <c r="E101" s="79"/>
      <c r="F101" s="53"/>
      <c r="G101" s="34">
        <v>1600.0</v>
      </c>
      <c r="H101" s="34">
        <f t="shared" si="44"/>
        <v>1600</v>
      </c>
      <c r="I101" s="9"/>
      <c r="J101" s="9"/>
      <c r="K101" s="9"/>
      <c r="L101" s="9"/>
      <c r="M101" s="9"/>
      <c r="N101" s="9"/>
      <c r="O101" s="9"/>
    </row>
    <row r="102">
      <c r="A102" s="44"/>
      <c r="B102" s="80"/>
      <c r="C102" s="80"/>
      <c r="D102" s="80"/>
      <c r="E102" s="9"/>
      <c r="F102" s="80"/>
      <c r="G102" s="80"/>
      <c r="H102" s="80"/>
      <c r="I102" s="9"/>
      <c r="J102" s="9"/>
      <c r="K102" s="9"/>
      <c r="L102" s="9"/>
      <c r="M102" s="9"/>
      <c r="N102" s="9"/>
      <c r="O102" s="9"/>
    </row>
    <row r="103">
      <c r="A103" s="81" t="s">
        <v>97</v>
      </c>
      <c r="B103" s="82">
        <f t="shared" ref="B103:D103" si="47">sum(B104:B105)</f>
        <v>5510</v>
      </c>
      <c r="C103" s="82">
        <f t="shared" si="47"/>
        <v>4173</v>
      </c>
      <c r="D103" s="82">
        <f t="shared" si="47"/>
        <v>-1337</v>
      </c>
      <c r="E103" s="9"/>
      <c r="F103" s="82">
        <v>5000.0</v>
      </c>
      <c r="G103" s="82">
        <v>5000.0</v>
      </c>
      <c r="H103" s="82">
        <v>0.0</v>
      </c>
      <c r="I103" s="9"/>
      <c r="J103" s="9"/>
      <c r="K103" s="9"/>
      <c r="L103" s="9"/>
      <c r="M103" s="9"/>
      <c r="N103" s="9"/>
      <c r="O103" s="9"/>
    </row>
    <row r="104">
      <c r="A104" s="83" t="s">
        <v>98</v>
      </c>
      <c r="B104" s="53">
        <v>5510.0</v>
      </c>
      <c r="C104" s="53">
        <v>4173.0</v>
      </c>
      <c r="D104" s="84">
        <f t="shared" ref="D104:D106" si="48">SUM(C104-B104)</f>
        <v>-1337</v>
      </c>
      <c r="E104" s="79"/>
      <c r="F104" s="53">
        <v>5000.0</v>
      </c>
      <c r="G104" s="34">
        <v>5000.0</v>
      </c>
      <c r="H104" s="34">
        <f t="shared" ref="H104:H105" si="49">G104-F104</f>
        <v>0</v>
      </c>
      <c r="I104" s="9"/>
      <c r="J104" s="9"/>
      <c r="K104" s="9"/>
      <c r="L104" s="9"/>
      <c r="M104" s="9"/>
      <c r="N104" s="9"/>
      <c r="O104" s="9"/>
    </row>
    <row r="105">
      <c r="A105" s="45" t="s">
        <v>99</v>
      </c>
      <c r="B105" s="55"/>
      <c r="C105" s="60"/>
      <c r="D105" s="85">
        <f t="shared" si="48"/>
        <v>0</v>
      </c>
      <c r="E105" s="9"/>
      <c r="F105" s="34"/>
      <c r="G105" s="34"/>
      <c r="H105" s="34">
        <f t="shared" si="49"/>
        <v>0</v>
      </c>
      <c r="I105" s="9"/>
      <c r="J105" s="9"/>
      <c r="K105" s="9"/>
      <c r="L105" s="9"/>
      <c r="M105" s="9"/>
      <c r="N105" s="9"/>
      <c r="O105" s="9"/>
    </row>
    <row r="106">
      <c r="A106" s="81" t="s">
        <v>100</v>
      </c>
      <c r="B106" s="86">
        <f t="shared" ref="B106:C106" si="50">SUM(B36,B42,B58,B62,B73,B77,B86,B92,B103)</f>
        <v>8535</v>
      </c>
      <c r="C106" s="86">
        <f t="shared" si="50"/>
        <v>46609</v>
      </c>
      <c r="D106" s="86">
        <f t="shared" si="48"/>
        <v>38074</v>
      </c>
      <c r="E106" s="30"/>
      <c r="F106" s="86">
        <f t="shared" ref="F106:G106" si="51">SUM(F36,F42,F58,F62,F73,F77,F86,F92,F103)</f>
        <v>5000</v>
      </c>
      <c r="G106" s="86">
        <f t="shared" si="51"/>
        <v>56950</v>
      </c>
      <c r="H106" s="86">
        <f>SUM(G106-F106)</f>
        <v>51950</v>
      </c>
      <c r="I106" s="9"/>
      <c r="J106" s="9"/>
      <c r="K106" s="9"/>
      <c r="L106" s="9"/>
      <c r="M106" s="9"/>
      <c r="N106" s="9"/>
      <c r="O106" s="9"/>
    </row>
    <row r="107">
      <c r="A107" s="87"/>
      <c r="B107" s="50"/>
      <c r="C107" s="50"/>
      <c r="D107" s="50"/>
      <c r="E107" s="30"/>
      <c r="F107" s="50"/>
      <c r="G107" s="50"/>
      <c r="H107" s="50"/>
      <c r="I107" s="30"/>
      <c r="J107" s="30"/>
      <c r="K107" s="30"/>
      <c r="L107" s="30"/>
      <c r="M107" s="30"/>
      <c r="N107" s="30"/>
      <c r="O107" s="30"/>
    </row>
    <row r="108">
      <c r="A108" s="87" t="s">
        <v>101</v>
      </c>
      <c r="B108" s="50"/>
      <c r="C108" s="50"/>
      <c r="D108" s="50">
        <f>SUM(D33-D106)</f>
        <v>1005</v>
      </c>
      <c r="E108" s="30"/>
      <c r="F108" s="50"/>
      <c r="G108" s="50"/>
      <c r="H108" s="50">
        <f>SUM(H33-H106)</f>
        <v>-31350</v>
      </c>
      <c r="I108" s="30"/>
      <c r="J108" s="30"/>
      <c r="K108" s="30"/>
      <c r="L108" s="30"/>
      <c r="M108" s="30"/>
      <c r="N108" s="30"/>
      <c r="O108" s="30"/>
    </row>
    <row r="109">
      <c r="A109" s="88"/>
      <c r="B109" s="89"/>
      <c r="C109" s="89"/>
      <c r="D109" s="89"/>
      <c r="E109" s="9"/>
      <c r="F109" s="89"/>
      <c r="G109" s="89"/>
      <c r="H109" s="89"/>
      <c r="I109" s="9"/>
      <c r="J109" s="9"/>
      <c r="K109" s="9"/>
      <c r="L109" s="9"/>
      <c r="M109" s="9"/>
      <c r="N109" s="9"/>
      <c r="O109" s="9"/>
    </row>
    <row r="110">
      <c r="A110" s="90"/>
      <c r="B110" s="91"/>
      <c r="C110" s="92"/>
      <c r="D110" s="93" t="s">
        <v>102</v>
      </c>
      <c r="E110" s="94"/>
      <c r="F110" s="91"/>
      <c r="G110" s="91"/>
      <c r="H110" s="93" t="s">
        <v>103</v>
      </c>
      <c r="I110" s="30"/>
      <c r="J110" s="30"/>
      <c r="K110" s="30"/>
      <c r="L110" s="30"/>
      <c r="M110" s="30"/>
      <c r="N110" s="30"/>
      <c r="O110" s="30"/>
    </row>
    <row r="111">
      <c r="A111" s="95" t="s">
        <v>104</v>
      </c>
      <c r="B111" s="96"/>
      <c r="C111" s="96"/>
      <c r="D111" s="97">
        <v>88295.0</v>
      </c>
      <c r="E111" s="30"/>
      <c r="F111" s="96"/>
      <c r="G111" s="96"/>
      <c r="H111" s="98">
        <f>SUM(D113)</f>
        <v>89300</v>
      </c>
      <c r="I111" s="99"/>
      <c r="J111" s="30"/>
      <c r="K111" s="30"/>
      <c r="L111" s="30"/>
      <c r="M111" s="30"/>
      <c r="N111" s="30"/>
      <c r="O111" s="30"/>
    </row>
    <row r="112">
      <c r="A112" s="95" t="s">
        <v>105</v>
      </c>
      <c r="B112" s="96"/>
      <c r="C112" s="96"/>
      <c r="D112" s="100">
        <f>SUM(D108)</f>
        <v>1005</v>
      </c>
      <c r="E112" s="30"/>
      <c r="F112" s="96"/>
      <c r="G112" s="96"/>
      <c r="H112" s="98">
        <f>H108</f>
        <v>-31350</v>
      </c>
      <c r="I112" s="7"/>
      <c r="J112" s="30"/>
      <c r="K112" s="30"/>
      <c r="L112" s="30"/>
      <c r="M112" s="30"/>
      <c r="N112" s="30"/>
      <c r="O112" s="30"/>
    </row>
    <row r="113">
      <c r="A113" s="90" t="s">
        <v>106</v>
      </c>
      <c r="B113" s="96"/>
      <c r="C113" s="96"/>
      <c r="D113" s="100">
        <f>SUM(D111+D112)</f>
        <v>89300</v>
      </c>
      <c r="E113" s="30"/>
      <c r="F113" s="96"/>
      <c r="G113" s="96"/>
      <c r="H113" s="98">
        <f>H111+H112</f>
        <v>57950</v>
      </c>
      <c r="I113" s="99"/>
      <c r="J113" s="30"/>
      <c r="K113" s="30"/>
      <c r="L113" s="30"/>
      <c r="M113" s="30"/>
      <c r="N113" s="30"/>
      <c r="O113" s="30"/>
    </row>
    <row r="114">
      <c r="A114" s="1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>
      <c r="A115" s="14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>
      <c r="A116" s="1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>
      <c r="A117" s="14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>
      <c r="A118" s="1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>
      <c r="A119" s="14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>
      <c r="A120" s="1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>
      <c r="A121" s="14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>
      <c r="A123" s="1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>
      <c r="A124" s="1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>
      <c r="A125" s="1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>
      <c r="A126" s="1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>
      <c r="A127" s="14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>
      <c r="A128" s="14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>
      <c r="A129" s="14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>
      <c r="A130" s="1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>
      <c r="A131" s="14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>
      <c r="A132" s="1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>
      <c r="A133" s="14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>
      <c r="A134" s="1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>
      <c r="A135" s="14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>
      <c r="A136" s="1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>
      <c r="A137" s="14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>
      <c r="A138" s="1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>
      <c r="A139" s="14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>
      <c r="A140" s="14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>
      <c r="A141" s="14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>
      <c r="A142" s="1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>
      <c r="A143" s="14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>
      <c r="A144" s="1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>
      <c r="A145" s="1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>
      <c r="A146" s="1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>
      <c r="A147" s="1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>
      <c r="A148" s="1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>
      <c r="A149" s="1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>
      <c r="A150" s="1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>
      <c r="A151" s="14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>
      <c r="A152" s="1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>
      <c r="A153" s="14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>
      <c r="A154" s="1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>
      <c r="A155" s="14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>
      <c r="A156" s="14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>
      <c r="A157" s="14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>
      <c r="A158" s="1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>
      <c r="A159" s="14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>
      <c r="A160" s="14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>
      <c r="A161" s="1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>
      <c r="A163" s="14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>
      <c r="A164" s="1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>
      <c r="A165" s="1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>
      <c r="A166" s="1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>
      <c r="A167" s="14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>
      <c r="A168" s="1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>
      <c r="A169" s="14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>
      <c r="A170" s="1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>
      <c r="A171" s="14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>
      <c r="A172" s="14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>
      <c r="A173" s="14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>
      <c r="A174" s="14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>
      <c r="A175" s="14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>
      <c r="A176" s="14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>
      <c r="A177" s="14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>
      <c r="A178" s="14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>
      <c r="A179" s="14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>
      <c r="A180" s="14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>
      <c r="A181" s="14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>
      <c r="A182" s="1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>
      <c r="A183" s="14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>
      <c r="A184" s="1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>
      <c r="A185" s="1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>
      <c r="A186" s="1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>
      <c r="A187" s="14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>
      <c r="A188" s="14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>
      <c r="A189" s="14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>
      <c r="A190" s="14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>
      <c r="A191" s="14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>
      <c r="A192" s="14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>
      <c r="A193" s="14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>
      <c r="A194" s="14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>
      <c r="A195" s="14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>
      <c r="A196" s="14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>
      <c r="A197" s="14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>
      <c r="A198" s="14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>
      <c r="A199" s="14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>
      <c r="A200" s="14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>
      <c r="A201" s="14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>
      <c r="A202" s="14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>
      <c r="A203" s="14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>
      <c r="A204" s="14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>
      <c r="A205" s="14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>
      <c r="A206" s="14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>
      <c r="A207" s="14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>
      <c r="A208" s="14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>
      <c r="A209" s="14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>
      <c r="A210" s="14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>
      <c r="A211" s="14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>
      <c r="A212" s="14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>
      <c r="A213" s="14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>
      <c r="A214" s="14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>
      <c r="A215" s="14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>
      <c r="A216" s="14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>
      <c r="A217" s="14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>
      <c r="A218" s="14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>
      <c r="A219" s="14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>
      <c r="A220" s="14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>
      <c r="A221" s="14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>
      <c r="A222" s="14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>
      <c r="A223" s="14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>
      <c r="A224" s="14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>
      <c r="A225" s="14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>
      <c r="A226" s="14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>
      <c r="A227" s="14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>
      <c r="A228" s="14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>
      <c r="A229" s="14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>
      <c r="A230" s="14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>
      <c r="A231" s="14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>
      <c r="A232" s="14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>
      <c r="A233" s="14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>
      <c r="A234" s="14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>
      <c r="A235" s="14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>
      <c r="A236" s="14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>
      <c r="A237" s="14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>
      <c r="A238" s="14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>
      <c r="A239" s="14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>
      <c r="A240" s="14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>
      <c r="A241" s="14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>
      <c r="A242" s="14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>
      <c r="A243" s="14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>
      <c r="A244" s="14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>
      <c r="A245" s="14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>
      <c r="A246" s="14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>
      <c r="A247" s="14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>
      <c r="A248" s="14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>
      <c r="A249" s="14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>
      <c r="A250" s="1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>
      <c r="A251" s="14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>
      <c r="A252" s="14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>
      <c r="A253" s="1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>
      <c r="A254" s="1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>
      <c r="A255" s="14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>
      <c r="A256" s="14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>
      <c r="A257" s="14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>
      <c r="A258" s="14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>
      <c r="A259" s="14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>
      <c r="A260" s="1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>
      <c r="A261" s="14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>
      <c r="A262" s="14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>
      <c r="A263" s="1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>
      <c r="A264" s="1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>
      <c r="A265" s="14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>
      <c r="A266" s="14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>
      <c r="A267" s="14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>
      <c r="A268" s="14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>
      <c r="A269" s="14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>
      <c r="A270" s="14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>
      <c r="A271" s="14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>
      <c r="A272" s="14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>
      <c r="A273" s="14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>
      <c r="A274" s="14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>
      <c r="A275" s="14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>
      <c r="A276" s="14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>
      <c r="A277" s="14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>
      <c r="A278" s="14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>
      <c r="A279" s="14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>
      <c r="A280" s="14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>
      <c r="A281" s="14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>
      <c r="A282" s="14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>
      <c r="A283" s="14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>
      <c r="A284" s="14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>
      <c r="A285" s="14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>
      <c r="A286" s="14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>
      <c r="A287" s="14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>
      <c r="A288" s="14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>
      <c r="A289" s="14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>
      <c r="A290" s="14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>
      <c r="A291" s="14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>
      <c r="A292" s="14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>
      <c r="A293" s="14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>
      <c r="A294" s="14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>
      <c r="A295" s="14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>
      <c r="A296" s="14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>
      <c r="A297" s="14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>
      <c r="A298" s="14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>
      <c r="A299" s="14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>
      <c r="A300" s="14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>
      <c r="A301" s="14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>
      <c r="A302" s="14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>
      <c r="A303" s="14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>
      <c r="A304" s="14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>
      <c r="A305" s="14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>
      <c r="A306" s="14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>
      <c r="A307" s="14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>
      <c r="A308" s="14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>
      <c r="A309" s="14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>
      <c r="A310" s="14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>
      <c r="A311" s="14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>
      <c r="A312" s="14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>
      <c r="A313" s="14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>
      <c r="A314" s="14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>
      <c r="A315" s="14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>
      <c r="A316" s="14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>
      <c r="A317" s="14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>
      <c r="A318" s="14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>
      <c r="A319" s="14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>
      <c r="A320" s="14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>
      <c r="A321" s="14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>
      <c r="A322" s="14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>
      <c r="A323" s="14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>
      <c r="A324" s="14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>
      <c r="A325" s="14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>
      <c r="A326" s="14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>
      <c r="A327" s="14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>
      <c r="A328" s="14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>
      <c r="A329" s="14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>
      <c r="A330" s="14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>
      <c r="A331" s="14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>
      <c r="A332" s="14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>
      <c r="A333" s="14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>
      <c r="A334" s="14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>
      <c r="A335" s="14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>
      <c r="A336" s="14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>
      <c r="A337" s="14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>
      <c r="A338" s="14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>
      <c r="A339" s="14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>
      <c r="A340" s="14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>
      <c r="A341" s="14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>
      <c r="A342" s="14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>
      <c r="A343" s="14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>
      <c r="A344" s="14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>
      <c r="A345" s="14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>
      <c r="A346" s="14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>
      <c r="A347" s="14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>
      <c r="A348" s="14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>
      <c r="A349" s="14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>
      <c r="A350" s="14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>
      <c r="A351" s="14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>
      <c r="A352" s="14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>
      <c r="A353" s="14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>
      <c r="A354" s="14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>
      <c r="A355" s="14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>
      <c r="A356" s="14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>
      <c r="A357" s="14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>
      <c r="A358" s="14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>
      <c r="A359" s="14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>
      <c r="A360" s="14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>
      <c r="A361" s="14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>
      <c r="A362" s="14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>
      <c r="A363" s="14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>
      <c r="A364" s="14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>
      <c r="A365" s="14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>
      <c r="A366" s="14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>
      <c r="A367" s="14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>
      <c r="A368" s="14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>
      <c r="A369" s="14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>
      <c r="A370" s="14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>
      <c r="A371" s="14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>
      <c r="A372" s="14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>
      <c r="A373" s="14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>
      <c r="A374" s="14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>
      <c r="A375" s="14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>
      <c r="A376" s="14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>
      <c r="A377" s="14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>
      <c r="A378" s="14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>
      <c r="A379" s="14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>
      <c r="A380" s="14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>
      <c r="A381" s="14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>
      <c r="A382" s="14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>
      <c r="A383" s="14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>
      <c r="A384" s="14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>
      <c r="A385" s="14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>
      <c r="A386" s="14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>
      <c r="A387" s="14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>
      <c r="A388" s="14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>
      <c r="A389" s="14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>
      <c r="A390" s="14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>
      <c r="A391" s="14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>
      <c r="A392" s="14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>
      <c r="A393" s="14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>
      <c r="A394" s="14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>
      <c r="A395" s="14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>
      <c r="A396" s="14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>
      <c r="A397" s="14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>
      <c r="A398" s="14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>
      <c r="A399" s="14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>
      <c r="A400" s="14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>
      <c r="A401" s="14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>
      <c r="A402" s="14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>
      <c r="A403" s="14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>
      <c r="A404" s="14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>
      <c r="A405" s="14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>
      <c r="A406" s="14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>
      <c r="A407" s="14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>
      <c r="A408" s="14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>
      <c r="A409" s="14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>
      <c r="A410" s="14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>
      <c r="A411" s="14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>
      <c r="A412" s="14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>
      <c r="A413" s="14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>
      <c r="A414" s="14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>
      <c r="A415" s="14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>
      <c r="A416" s="14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>
      <c r="A417" s="14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>
      <c r="A418" s="14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>
      <c r="A419" s="14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>
      <c r="A420" s="14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>
      <c r="A421" s="14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>
      <c r="A422" s="14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>
      <c r="A423" s="14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>
      <c r="A424" s="14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>
      <c r="A425" s="14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>
      <c r="A426" s="14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>
      <c r="A427" s="14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>
      <c r="A428" s="14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>
      <c r="A429" s="14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>
      <c r="A430" s="14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>
      <c r="A431" s="14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>
      <c r="A432" s="14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>
      <c r="A433" s="14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>
      <c r="A434" s="14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>
      <c r="A435" s="14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>
      <c r="A436" s="14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>
      <c r="A437" s="14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>
      <c r="A438" s="14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>
      <c r="A439" s="14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>
      <c r="A440" s="14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>
      <c r="A441" s="14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>
      <c r="A442" s="14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>
      <c r="A443" s="14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>
      <c r="A444" s="14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>
      <c r="A445" s="14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>
      <c r="A446" s="14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>
      <c r="A447" s="14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>
      <c r="A448" s="14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>
      <c r="A449" s="14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>
      <c r="A450" s="14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>
      <c r="A451" s="14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>
      <c r="A452" s="14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>
      <c r="A453" s="14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>
      <c r="A454" s="14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>
      <c r="A455" s="14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>
      <c r="A456" s="14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>
      <c r="A457" s="14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>
      <c r="A458" s="14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>
      <c r="A459" s="14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>
      <c r="A460" s="14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>
      <c r="A461" s="14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>
      <c r="A462" s="14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>
      <c r="A463" s="14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>
      <c r="A464" s="14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>
      <c r="A465" s="14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>
      <c r="A466" s="14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>
      <c r="A467" s="14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>
      <c r="A468" s="14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>
      <c r="A469" s="14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>
      <c r="A470" s="14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>
      <c r="A471" s="14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>
      <c r="A472" s="14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>
      <c r="A473" s="14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>
      <c r="A474" s="14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>
      <c r="A475" s="14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>
      <c r="A476" s="14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>
      <c r="A477" s="14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>
      <c r="A478" s="14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>
      <c r="A479" s="14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>
      <c r="A480" s="14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>
      <c r="A481" s="14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>
      <c r="A482" s="14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>
      <c r="A483" s="14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>
      <c r="A484" s="14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>
      <c r="A485" s="14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>
      <c r="A486" s="14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>
      <c r="A487" s="14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>
      <c r="A488" s="14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>
      <c r="A489" s="14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>
      <c r="A490" s="14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>
      <c r="A491" s="14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>
      <c r="A492" s="14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>
      <c r="A493" s="14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>
      <c r="A494" s="14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>
      <c r="A495" s="14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>
      <c r="A496" s="14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>
      <c r="A497" s="14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>
      <c r="A498" s="14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>
      <c r="A499" s="14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>
      <c r="A500" s="14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>
      <c r="A501" s="14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>
      <c r="A502" s="14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>
      <c r="A503" s="14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>
      <c r="A504" s="14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>
      <c r="A505" s="14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>
      <c r="A506" s="14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>
      <c r="A507" s="14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>
      <c r="A508" s="14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>
      <c r="A509" s="14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>
      <c r="A510" s="14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>
      <c r="A511" s="14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>
      <c r="A512" s="14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>
      <c r="A513" s="14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>
      <c r="A514" s="14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>
      <c r="A515" s="14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>
      <c r="A516" s="14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>
      <c r="A517" s="14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>
      <c r="A518" s="14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>
      <c r="A519" s="14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>
      <c r="A520" s="14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>
      <c r="A521" s="14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>
      <c r="A522" s="14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>
      <c r="A523" s="14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>
      <c r="A524" s="14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>
      <c r="A525" s="14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>
      <c r="A526" s="14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>
      <c r="A527" s="14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>
      <c r="A528" s="14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>
      <c r="A529" s="14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>
      <c r="A530" s="14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>
      <c r="A531" s="14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>
      <c r="A532" s="14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>
      <c r="A533" s="14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>
      <c r="A534" s="14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>
      <c r="A535" s="14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>
      <c r="A536" s="14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>
      <c r="A537" s="14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>
      <c r="A538" s="14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>
      <c r="A539" s="14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>
      <c r="A540" s="14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>
      <c r="A541" s="14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>
      <c r="A542" s="14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>
      <c r="A543" s="14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>
      <c r="A544" s="14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>
      <c r="A545" s="14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>
      <c r="A546" s="14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>
      <c r="A547" s="14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>
      <c r="A548" s="14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>
      <c r="A549" s="14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>
      <c r="A550" s="14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>
      <c r="A551" s="14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>
      <c r="A552" s="14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>
      <c r="A553" s="14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>
      <c r="A554" s="14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>
      <c r="A555" s="14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>
      <c r="A556" s="14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>
      <c r="A557" s="14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>
      <c r="A558" s="14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>
      <c r="A559" s="14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>
      <c r="A560" s="14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>
      <c r="A561" s="14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>
      <c r="A562" s="14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>
      <c r="A563" s="14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>
      <c r="A564" s="14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>
      <c r="A565" s="14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>
      <c r="A566" s="14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>
      <c r="A567" s="14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>
      <c r="A568" s="14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>
      <c r="A569" s="14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>
      <c r="A570" s="14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>
      <c r="A571" s="14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>
      <c r="A572" s="14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>
      <c r="A573" s="14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>
      <c r="A574" s="14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>
      <c r="A575" s="14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>
      <c r="A576" s="14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>
      <c r="A577" s="14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>
      <c r="A578" s="14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>
      <c r="A579" s="14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>
      <c r="A580" s="14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>
      <c r="A581" s="14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>
      <c r="A582" s="14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>
      <c r="A583" s="14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>
      <c r="A584" s="14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>
      <c r="A585" s="14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>
      <c r="A586" s="14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>
      <c r="A587" s="14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>
      <c r="A588" s="14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>
      <c r="A589" s="14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>
      <c r="A590" s="14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>
      <c r="A591" s="14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>
      <c r="A592" s="14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>
      <c r="A593" s="14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>
      <c r="A594" s="14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>
      <c r="A595" s="14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>
      <c r="A596" s="14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>
      <c r="A597" s="14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>
      <c r="A598" s="14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>
      <c r="A599" s="14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>
      <c r="A600" s="14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>
      <c r="A601" s="14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>
      <c r="A602" s="14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>
      <c r="A603" s="14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>
      <c r="A604" s="14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>
      <c r="A605" s="14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>
      <c r="A606" s="14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>
      <c r="A607" s="14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>
      <c r="A608" s="14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>
      <c r="A609" s="14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>
      <c r="A610" s="14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>
      <c r="A611" s="14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>
      <c r="A612" s="14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>
      <c r="A613" s="14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>
      <c r="A614" s="14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>
      <c r="A615" s="14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>
      <c r="A616" s="14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>
      <c r="A617" s="14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>
      <c r="A618" s="14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>
      <c r="A619" s="14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>
      <c r="A620" s="14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>
      <c r="A621" s="14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>
      <c r="A622" s="14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>
      <c r="A623" s="14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>
      <c r="A624" s="14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>
      <c r="A625" s="14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>
      <c r="A626" s="14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>
      <c r="A627" s="14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>
      <c r="A628" s="14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>
      <c r="A629" s="14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>
      <c r="A630" s="14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>
      <c r="A631" s="14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>
      <c r="A632" s="14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>
      <c r="A633" s="14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>
      <c r="A634" s="14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>
      <c r="A635" s="14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>
      <c r="A636" s="14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>
      <c r="A637" s="14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>
      <c r="A638" s="14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>
      <c r="A639" s="14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>
      <c r="A640" s="14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>
      <c r="A641" s="14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>
      <c r="A642" s="14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>
      <c r="A643" s="14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>
      <c r="A644" s="14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>
      <c r="A645" s="14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>
      <c r="A646" s="14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>
      <c r="A647" s="14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>
      <c r="A648" s="14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>
      <c r="A649" s="14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>
      <c r="A650" s="14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>
      <c r="A651" s="14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>
      <c r="A652" s="14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>
      <c r="A653" s="14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>
      <c r="A654" s="14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>
      <c r="A655" s="14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>
      <c r="A656" s="14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>
      <c r="A657" s="14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>
      <c r="A658" s="14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>
      <c r="A659" s="14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>
      <c r="A660" s="14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>
      <c r="A661" s="14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>
      <c r="A662" s="14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>
      <c r="A663" s="14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>
      <c r="A664" s="14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>
      <c r="A665" s="14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>
      <c r="A666" s="14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>
      <c r="A667" s="14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>
      <c r="A668" s="14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>
      <c r="A669" s="14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>
      <c r="A670" s="14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>
      <c r="A671" s="14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>
      <c r="A672" s="14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>
      <c r="A673" s="14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>
      <c r="A674" s="14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>
      <c r="A675" s="14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>
      <c r="A676" s="14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>
      <c r="A677" s="14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>
      <c r="A678" s="14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>
      <c r="A679" s="14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>
      <c r="A680" s="14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>
      <c r="A681" s="14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>
      <c r="A682" s="14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>
      <c r="A683" s="14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>
      <c r="A684" s="14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>
      <c r="A685" s="14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>
      <c r="A686" s="14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>
      <c r="A687" s="14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>
      <c r="A688" s="14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>
      <c r="A689" s="14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>
      <c r="A690" s="14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>
      <c r="A691" s="14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>
      <c r="A692" s="14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>
      <c r="A693" s="14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>
      <c r="A694" s="14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>
      <c r="A695" s="14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>
      <c r="A696" s="14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>
      <c r="A697" s="14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>
      <c r="A698" s="14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>
      <c r="A699" s="14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>
      <c r="A700" s="14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>
      <c r="A701" s="14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>
      <c r="A702" s="14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>
      <c r="A703" s="14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>
      <c r="A704" s="14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>
      <c r="A705" s="14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>
      <c r="A706" s="14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>
      <c r="A707" s="14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>
      <c r="A708" s="14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>
      <c r="A709" s="14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>
      <c r="A710" s="14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>
      <c r="A711" s="14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>
      <c r="A712" s="14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>
      <c r="A713" s="14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>
      <c r="A714" s="14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>
      <c r="A715" s="14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>
      <c r="A716" s="14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>
      <c r="A717" s="14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>
      <c r="A718" s="14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>
      <c r="A719" s="14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>
      <c r="A720" s="14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>
      <c r="A721" s="14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>
      <c r="A722" s="14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>
      <c r="A723" s="14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>
      <c r="A724" s="14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>
      <c r="A725" s="14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>
      <c r="A726" s="14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>
      <c r="A727" s="14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>
      <c r="A728" s="14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>
      <c r="A729" s="14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>
      <c r="A730" s="14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>
      <c r="A731" s="14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>
      <c r="A732" s="14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>
      <c r="A733" s="14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>
      <c r="A734" s="14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>
      <c r="A735" s="14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>
      <c r="A736" s="14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>
      <c r="A737" s="14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>
      <c r="A738" s="14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>
      <c r="A739" s="14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>
      <c r="A740" s="14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>
      <c r="A741" s="14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>
      <c r="A742" s="14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>
      <c r="A743" s="14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>
      <c r="A744" s="14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>
      <c r="A745" s="14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>
      <c r="A746" s="14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>
      <c r="A747" s="14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>
      <c r="A748" s="14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>
      <c r="A749" s="14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>
      <c r="A750" s="14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>
      <c r="A751" s="14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>
      <c r="A752" s="14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>
      <c r="A753" s="14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>
      <c r="A754" s="14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>
      <c r="A755" s="14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>
      <c r="A756" s="14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>
      <c r="A757" s="14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>
      <c r="A758" s="14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>
      <c r="A759" s="14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>
      <c r="A760" s="14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>
      <c r="A761" s="14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>
      <c r="A762" s="14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>
      <c r="A763" s="14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>
      <c r="A764" s="14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>
      <c r="A765" s="14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>
      <c r="A766" s="14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>
      <c r="A767" s="14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>
      <c r="A768" s="14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>
      <c r="A769" s="14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>
      <c r="A770" s="14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>
      <c r="A771" s="14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>
      <c r="A772" s="14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>
      <c r="A773" s="14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>
      <c r="A774" s="14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>
      <c r="A775" s="14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>
      <c r="A776" s="14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>
      <c r="A777" s="14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>
      <c r="A778" s="14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>
      <c r="A779" s="14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>
      <c r="A780" s="14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>
      <c r="A781" s="14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>
      <c r="A782" s="14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>
      <c r="A783" s="14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>
      <c r="A784" s="14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>
      <c r="A785" s="14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>
      <c r="A786" s="14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>
      <c r="A787" s="14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>
      <c r="A788" s="14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>
      <c r="A789" s="14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>
      <c r="A790" s="14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>
      <c r="A791" s="14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>
      <c r="A792" s="14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>
      <c r="A793" s="14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>
      <c r="A794" s="14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>
      <c r="A795" s="14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>
      <c r="A796" s="14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>
      <c r="A797" s="14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>
      <c r="A798" s="14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>
      <c r="A799" s="14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>
      <c r="A800" s="14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>
      <c r="A801" s="14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>
      <c r="A802" s="14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>
      <c r="A803" s="14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>
      <c r="A804" s="14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>
      <c r="A805" s="14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>
      <c r="A806" s="14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>
      <c r="A807" s="14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>
      <c r="A808" s="14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>
      <c r="A809" s="14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>
      <c r="A810" s="14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>
      <c r="A811" s="14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>
      <c r="A812" s="14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>
      <c r="A813" s="14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>
      <c r="A814" s="14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>
      <c r="A815" s="14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>
      <c r="A816" s="14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>
      <c r="A817" s="14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>
      <c r="A818" s="14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>
      <c r="A819" s="14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>
      <c r="A820" s="14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>
      <c r="A821" s="14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>
      <c r="A822" s="14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>
      <c r="A823" s="14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>
      <c r="A824" s="14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>
      <c r="A825" s="14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>
      <c r="A826" s="14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>
      <c r="A827" s="14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>
      <c r="A828" s="14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>
      <c r="A829" s="14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>
      <c r="A830" s="14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>
      <c r="A831" s="14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>
      <c r="A832" s="14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>
      <c r="A833" s="14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>
      <c r="A834" s="14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>
      <c r="A835" s="14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>
      <c r="A836" s="14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>
      <c r="A837" s="14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>
      <c r="A838" s="14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>
      <c r="A839" s="14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>
      <c r="A840" s="14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>
      <c r="A841" s="14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>
      <c r="A842" s="14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>
      <c r="A843" s="14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>
      <c r="A844" s="14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>
      <c r="A845" s="14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>
      <c r="A846" s="14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>
      <c r="A847" s="14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>
      <c r="A848" s="14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>
      <c r="A849" s="14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>
      <c r="A850" s="14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>
      <c r="A851" s="14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>
      <c r="A852" s="14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>
      <c r="A853" s="14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>
      <c r="A854" s="14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>
      <c r="A855" s="14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>
      <c r="A856" s="14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>
      <c r="A857" s="14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>
      <c r="A858" s="14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>
      <c r="A859" s="14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>
      <c r="A860" s="14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>
      <c r="A861" s="14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>
      <c r="A862" s="14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>
      <c r="A863" s="14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>
      <c r="A864" s="14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>
      <c r="A865" s="14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>
      <c r="A866" s="14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>
      <c r="A867" s="14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>
      <c r="A868" s="14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>
      <c r="A869" s="14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>
      <c r="A870" s="14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>
      <c r="A871" s="14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>
      <c r="A872" s="14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>
      <c r="A873" s="14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>
      <c r="A874" s="14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>
      <c r="A875" s="14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>
      <c r="A876" s="14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>
      <c r="A877" s="14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>
      <c r="A878" s="14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>
      <c r="A879" s="14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>
      <c r="A880" s="14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>
      <c r="A881" s="14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>
      <c r="A882" s="14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>
      <c r="A883" s="14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>
      <c r="A884" s="14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>
      <c r="A885" s="14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>
      <c r="A886" s="14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>
      <c r="A887" s="14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>
      <c r="A888" s="14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>
      <c r="A889" s="14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>
      <c r="A890" s="14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>
      <c r="A891" s="14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>
      <c r="A892" s="14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>
      <c r="A893" s="14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>
      <c r="A894" s="14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>
      <c r="A895" s="14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>
      <c r="A896" s="14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>
      <c r="A897" s="14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>
      <c r="A898" s="14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>
      <c r="A899" s="14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>
      <c r="A900" s="14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>
      <c r="A901" s="14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>
      <c r="A902" s="14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>
      <c r="A903" s="14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>
      <c r="A904" s="14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>
      <c r="A905" s="14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>
      <c r="A906" s="14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>
      <c r="A907" s="14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>
      <c r="A908" s="14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>
      <c r="A909" s="14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>
      <c r="A910" s="14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>
      <c r="A911" s="14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>
      <c r="A912" s="14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>
      <c r="A913" s="14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>
      <c r="A914" s="14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>
      <c r="A915" s="14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>
      <c r="A916" s="14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>
      <c r="A917" s="14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>
      <c r="A918" s="14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>
      <c r="A919" s="14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>
      <c r="A920" s="14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</row>
    <row r="921">
      <c r="A921" s="14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</row>
    <row r="922">
      <c r="A922" s="14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</row>
    <row r="923">
      <c r="A923" s="14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</row>
    <row r="924">
      <c r="A924" s="14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</row>
    <row r="925">
      <c r="A925" s="14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</row>
    <row r="926">
      <c r="A926" s="14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</row>
    <row r="927">
      <c r="A927" s="14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</row>
    <row r="928">
      <c r="A928" s="14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</row>
    <row r="929">
      <c r="A929" s="14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</row>
    <row r="930">
      <c r="A930" s="14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</row>
    <row r="931">
      <c r="A931" s="14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</row>
    <row r="932">
      <c r="A932" s="14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</row>
    <row r="933">
      <c r="A933" s="14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</row>
    <row r="934">
      <c r="A934" s="14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</row>
    <row r="935">
      <c r="A935" s="14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</row>
    <row r="936">
      <c r="A936" s="14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</row>
    <row r="937">
      <c r="A937" s="14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</row>
    <row r="938">
      <c r="A938" s="14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</row>
    <row r="939">
      <c r="A939" s="14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</row>
    <row r="940">
      <c r="A940" s="14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</row>
    <row r="941">
      <c r="A941" s="14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</row>
    <row r="942">
      <c r="A942" s="14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</row>
    <row r="943">
      <c r="A943" s="14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</row>
    <row r="944">
      <c r="A944" s="14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</row>
    <row r="945">
      <c r="A945" s="14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</row>
    <row r="946">
      <c r="A946" s="14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</row>
    <row r="947">
      <c r="A947" s="14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</row>
    <row r="948">
      <c r="A948" s="14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</row>
    <row r="949">
      <c r="A949" s="14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</row>
    <row r="950">
      <c r="A950" s="14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</row>
    <row r="951">
      <c r="A951" s="14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>
      <c r="A952" s="14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</row>
    <row r="953">
      <c r="A953" s="14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</row>
    <row r="954">
      <c r="A954" s="14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</row>
    <row r="955">
      <c r="A955" s="14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>
      <c r="A956" s="14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</row>
    <row r="957">
      <c r="A957" s="14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>
      <c r="A958" s="14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</row>
    <row r="959">
      <c r="A959" s="14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</row>
    <row r="960">
      <c r="A960" s="14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</row>
    <row r="961">
      <c r="A961" s="14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</row>
    <row r="962">
      <c r="A962" s="14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</row>
    <row r="963">
      <c r="A963" s="14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</row>
    <row r="964">
      <c r="A964" s="14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</row>
    <row r="965">
      <c r="A965" s="14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</row>
    <row r="966">
      <c r="A966" s="14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</row>
    <row r="967">
      <c r="A967" s="14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</row>
    <row r="968">
      <c r="A968" s="14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</row>
    <row r="969">
      <c r="A969" s="14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</row>
    <row r="970">
      <c r="A970" s="14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</row>
    <row r="971">
      <c r="A971" s="14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</row>
    <row r="972">
      <c r="A972" s="14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</row>
    <row r="973">
      <c r="A973" s="14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</row>
    <row r="974">
      <c r="A974" s="14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</row>
    <row r="975">
      <c r="A975" s="14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</row>
    <row r="976">
      <c r="A976" s="14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</row>
    <row r="977">
      <c r="A977" s="14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</row>
    <row r="978">
      <c r="A978" s="14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</row>
    <row r="979">
      <c r="A979" s="14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</row>
    <row r="980">
      <c r="A980" s="14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</row>
    <row r="981">
      <c r="A981" s="14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</row>
    <row r="982">
      <c r="A982" s="14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</row>
    <row r="983">
      <c r="A983" s="14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</row>
    <row r="984">
      <c r="A984" s="14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</row>
    <row r="985">
      <c r="A985" s="14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</row>
    <row r="986">
      <c r="A986" s="14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</row>
    <row r="987">
      <c r="A987" s="14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</row>
    <row r="988">
      <c r="A988" s="14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</row>
    <row r="989">
      <c r="A989" s="14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</row>
    <row r="990">
      <c r="A990" s="14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</row>
    <row r="991">
      <c r="A991" s="14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</row>
    <row r="992">
      <c r="A992" s="14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</row>
    <row r="993">
      <c r="A993" s="14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>
      <c r="A994" s="14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</row>
    <row r="995">
      <c r="A995" s="14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</row>
    <row r="996">
      <c r="A996" s="14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</row>
    <row r="997">
      <c r="A997" s="14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>
      <c r="A998" s="14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</row>
    <row r="999">
      <c r="A999" s="14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>
      <c r="A1000" s="14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</row>
    <row r="1001">
      <c r="A1001" s="14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</row>
    <row r="1002">
      <c r="A1002" s="14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</row>
    <row r="1003">
      <c r="A1003" s="14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</row>
  </sheetData>
  <mergeCells count="2">
    <mergeCell ref="B5:D5"/>
    <mergeCell ref="F5:H5"/>
  </mergeCells>
  <printOptions gridLines="1" horizontalCentered="1"/>
  <pageMargins bottom="0.75" footer="0.0" header="0.0" left="0.25" right="0.25" top="0.75"/>
  <pageSetup scale="55" cellComments="atEnd" orientation="portrait" pageOrder="overThenDown"/>
  <drawing r:id="rId1"/>
</worksheet>
</file>